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20" yWindow="-120" windowWidth="29040" windowHeight="164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01 D.1.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Stavba!$I$59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D.1.4.5 Pol'!$A$1:$Y$132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3" i="12"/>
  <c r="G114"/>
  <c r="G110"/>
  <c r="Z93"/>
  <c r="AB65"/>
  <c r="Z44"/>
  <c r="AA44"/>
  <c r="AB44"/>
  <c r="AC44"/>
  <c r="AD44"/>
  <c r="AE44"/>
  <c r="AF44"/>
  <c r="G45"/>
  <c r="AF45" s="1"/>
  <c r="Z45"/>
  <c r="AA45"/>
  <c r="AB45"/>
  <c r="AC45"/>
  <c r="AD45"/>
  <c r="AE45"/>
  <c r="G46"/>
  <c r="AF46" s="1"/>
  <c r="Z46"/>
  <c r="AA46"/>
  <c r="AB46"/>
  <c r="AC46"/>
  <c r="AD46"/>
  <c r="AE46"/>
  <c r="G47"/>
  <c r="AF47" s="1"/>
  <c r="Z47"/>
  <c r="AA47"/>
  <c r="AB47"/>
  <c r="AC47"/>
  <c r="AD47"/>
  <c r="AE47"/>
  <c r="G48"/>
  <c r="AF48" s="1"/>
  <c r="Z48"/>
  <c r="AA48"/>
  <c r="AB48"/>
  <c r="AC48"/>
  <c r="AD48"/>
  <c r="AE48"/>
  <c r="G49"/>
  <c r="AF49" s="1"/>
  <c r="Z49"/>
  <c r="AA49"/>
  <c r="AB49"/>
  <c r="AC49"/>
  <c r="AD49"/>
  <c r="AE49"/>
  <c r="Z50"/>
  <c r="AA50"/>
  <c r="AB50"/>
  <c r="AC50"/>
  <c r="AD50"/>
  <c r="AE50"/>
  <c r="AF50"/>
  <c r="Z51"/>
  <c r="AA51"/>
  <c r="AB51"/>
  <c r="AC51"/>
  <c r="AD51"/>
  <c r="AE51"/>
  <c r="AF51"/>
  <c r="Z52"/>
  <c r="AA52"/>
  <c r="AB52"/>
  <c r="AC52"/>
  <c r="AD52"/>
  <c r="AE52"/>
  <c r="AF52"/>
  <c r="G53"/>
  <c r="AF53" s="1"/>
  <c r="Z53"/>
  <c r="AA53"/>
  <c r="AB53"/>
  <c r="AC53"/>
  <c r="AD53"/>
  <c r="AE53"/>
  <c r="G55"/>
  <c r="AF55" s="1"/>
  <c r="Z55"/>
  <c r="AA55"/>
  <c r="AB55"/>
  <c r="AC55"/>
  <c r="AD55"/>
  <c r="AE55"/>
  <c r="G57"/>
  <c r="AF57" s="1"/>
  <c r="Z57"/>
  <c r="AA57"/>
  <c r="AB57"/>
  <c r="AC57"/>
  <c r="AD57"/>
  <c r="AE57"/>
  <c r="G58"/>
  <c r="AF58" s="1"/>
  <c r="Z58"/>
  <c r="AA58"/>
  <c r="AB58"/>
  <c r="AC58"/>
  <c r="AD58"/>
  <c r="AE58"/>
  <c r="G59"/>
  <c r="AF59" s="1"/>
  <c r="Z59"/>
  <c r="AA59"/>
  <c r="AB59"/>
  <c r="AC59"/>
  <c r="AD59"/>
  <c r="AE59"/>
  <c r="G60"/>
  <c r="AF60" s="1"/>
  <c r="Z60"/>
  <c r="AA60"/>
  <c r="AB60"/>
  <c r="AC60"/>
  <c r="AD60"/>
  <c r="AE60"/>
  <c r="G61"/>
  <c r="Z61"/>
  <c r="AA61"/>
  <c r="AB61"/>
  <c r="AC61"/>
  <c r="AD61"/>
  <c r="AE61"/>
  <c r="AF61"/>
  <c r="G62"/>
  <c r="AF62" s="1"/>
  <c r="Z62"/>
  <c r="AA62"/>
  <c r="AB62"/>
  <c r="AC62"/>
  <c r="AD62"/>
  <c r="AE62"/>
  <c r="G63"/>
  <c r="AF63" s="1"/>
  <c r="Z63"/>
  <c r="AA63"/>
  <c r="AB63"/>
  <c r="AC63"/>
  <c r="AD63"/>
  <c r="AE63"/>
  <c r="G64"/>
  <c r="AF64" s="1"/>
  <c r="Z64"/>
  <c r="AA64"/>
  <c r="AB64"/>
  <c r="AC64"/>
  <c r="AD64"/>
  <c r="AE64"/>
  <c r="G66"/>
  <c r="AF66" s="1"/>
  <c r="Z66"/>
  <c r="AA66"/>
  <c r="AB66"/>
  <c r="AC66"/>
  <c r="AD66"/>
  <c r="AE66"/>
  <c r="G67"/>
  <c r="AF67" s="1"/>
  <c r="G68"/>
  <c r="AF68" s="1"/>
  <c r="G69"/>
  <c r="AF69" s="1"/>
  <c r="Z69"/>
  <c r="AA69"/>
  <c r="AB69"/>
  <c r="AC69"/>
  <c r="AD69"/>
  <c r="AE69"/>
  <c r="G71"/>
  <c r="AF71" s="1"/>
  <c r="Z71"/>
  <c r="AA71"/>
  <c r="AB71"/>
  <c r="AC71"/>
  <c r="AD71"/>
  <c r="AE71"/>
  <c r="O43"/>
  <c r="Q43"/>
  <c r="V43"/>
  <c r="M43" l="1"/>
  <c r="K43"/>
  <c r="I43"/>
  <c r="G43"/>
  <c r="I55" i="1" s="1"/>
  <c r="G39" i="12" l="1"/>
  <c r="AF39" s="1"/>
  <c r="AF38"/>
  <c r="G40"/>
  <c r="AF40" s="1"/>
  <c r="AF122"/>
  <c r="AF123"/>
  <c r="AF129"/>
  <c r="AF130"/>
  <c r="AB126"/>
  <c r="Z126"/>
  <c r="G94"/>
  <c r="AF94" s="1"/>
  <c r="G93"/>
  <c r="AF93" s="1"/>
  <c r="G96"/>
  <c r="AF96" s="1"/>
  <c r="G82"/>
  <c r="G95"/>
  <c r="AF95" s="1"/>
  <c r="G81"/>
  <c r="G126"/>
  <c r="AF126" s="1"/>
  <c r="G103"/>
  <c r="AF103" s="1"/>
  <c r="G26" i="1"/>
  <c r="G11" i="12"/>
  <c r="G10"/>
  <c r="G9"/>
  <c r="G125" l="1"/>
  <c r="G127"/>
  <c r="AF127" s="1"/>
  <c r="G128"/>
  <c r="AF128" s="1"/>
  <c r="G124"/>
  <c r="G121"/>
  <c r="G120"/>
  <c r="G117"/>
  <c r="G118"/>
  <c r="G119"/>
  <c r="G116"/>
  <c r="G115"/>
  <c r="G102"/>
  <c r="G104"/>
  <c r="G105"/>
  <c r="G106"/>
  <c r="G107"/>
  <c r="G108"/>
  <c r="G109"/>
  <c r="G111"/>
  <c r="G112"/>
  <c r="G101"/>
  <c r="G100"/>
  <c r="G74"/>
  <c r="G75"/>
  <c r="G76"/>
  <c r="G77"/>
  <c r="G78"/>
  <c r="G79"/>
  <c r="G80"/>
  <c r="G84"/>
  <c r="G85"/>
  <c r="G86"/>
  <c r="G87"/>
  <c r="G88"/>
  <c r="G89"/>
  <c r="G90"/>
  <c r="G91"/>
  <c r="G92"/>
  <c r="G97"/>
  <c r="G98"/>
  <c r="G73"/>
  <c r="AF41"/>
  <c r="G37"/>
  <c r="G35"/>
  <c r="G33"/>
  <c r="G31"/>
  <c r="G29"/>
  <c r="G24"/>
  <c r="G25"/>
  <c r="G26"/>
  <c r="G27"/>
  <c r="G23"/>
  <c r="BA21" l="1"/>
  <c r="Z9"/>
  <c r="AA9"/>
  <c r="AB9"/>
  <c r="AC9"/>
  <c r="AD9"/>
  <c r="AE9"/>
  <c r="AF9"/>
  <c r="Z10"/>
  <c r="AA10"/>
  <c r="AB10"/>
  <c r="AC10"/>
  <c r="AD10"/>
  <c r="AE10"/>
  <c r="AF10"/>
  <c r="Z11"/>
  <c r="AA11"/>
  <c r="AB11"/>
  <c r="AC11"/>
  <c r="AD11"/>
  <c r="AE11"/>
  <c r="AF11"/>
  <c r="Z13"/>
  <c r="AA13"/>
  <c r="AB13"/>
  <c r="AC13"/>
  <c r="AD13"/>
  <c r="AE13"/>
  <c r="AF13"/>
  <c r="Z15"/>
  <c r="AA15"/>
  <c r="AB15"/>
  <c r="AC15"/>
  <c r="AD15"/>
  <c r="AE15"/>
  <c r="AF15"/>
  <c r="Z16"/>
  <c r="AA16"/>
  <c r="AB16"/>
  <c r="AC16"/>
  <c r="AD16"/>
  <c r="AE16"/>
  <c r="AF16"/>
  <c r="Z19"/>
  <c r="AA19"/>
  <c r="AB19"/>
  <c r="AC19"/>
  <c r="AD19"/>
  <c r="AE19"/>
  <c r="AF19"/>
  <c r="Z20"/>
  <c r="AA20"/>
  <c r="AB20"/>
  <c r="AC20"/>
  <c r="AD20"/>
  <c r="AE20"/>
  <c r="AF20"/>
  <c r="Z23"/>
  <c r="AA23"/>
  <c r="AB23"/>
  <c r="AC23"/>
  <c r="AD23"/>
  <c r="AE23"/>
  <c r="AF23"/>
  <c r="Z24"/>
  <c r="AA24"/>
  <c r="AB24"/>
  <c r="AC24"/>
  <c r="AD24"/>
  <c r="AE24"/>
  <c r="AF24"/>
  <c r="Z25"/>
  <c r="AA25"/>
  <c r="AB25"/>
  <c r="AC25"/>
  <c r="AD25"/>
  <c r="AE25"/>
  <c r="AF25"/>
  <c r="Z26"/>
  <c r="AA26"/>
  <c r="AB26"/>
  <c r="AC26"/>
  <c r="AD26"/>
  <c r="AE26"/>
  <c r="AF26"/>
  <c r="Z27"/>
  <c r="AA27"/>
  <c r="AB27"/>
  <c r="AC27"/>
  <c r="AD27"/>
  <c r="AE27"/>
  <c r="AF27"/>
  <c r="Z29"/>
  <c r="AA29"/>
  <c r="AB29"/>
  <c r="AC29"/>
  <c r="AD29"/>
  <c r="AE29"/>
  <c r="AF29"/>
  <c r="Z31"/>
  <c r="AA31"/>
  <c r="AB31"/>
  <c r="AC31"/>
  <c r="AD31"/>
  <c r="AE31"/>
  <c r="AF31"/>
  <c r="Z33"/>
  <c r="AA33"/>
  <c r="AB33"/>
  <c r="AC33"/>
  <c r="AD33"/>
  <c r="AE33"/>
  <c r="AF33"/>
  <c r="Z35"/>
  <c r="AA35"/>
  <c r="AB35"/>
  <c r="AC35"/>
  <c r="AD35"/>
  <c r="AE35"/>
  <c r="AF35"/>
  <c r="Z37"/>
  <c r="AA37"/>
  <c r="AB37"/>
  <c r="AC37"/>
  <c r="AD37"/>
  <c r="AE37"/>
  <c r="AF37"/>
  <c r="Z41"/>
  <c r="AA41"/>
  <c r="AB41"/>
  <c r="AC41"/>
  <c r="AD41"/>
  <c r="AE41"/>
  <c r="Z73"/>
  <c r="AA73"/>
  <c r="AB73"/>
  <c r="AC73"/>
  <c r="AD73"/>
  <c r="AE73"/>
  <c r="AF73"/>
  <c r="Z74"/>
  <c r="AA74"/>
  <c r="AB74"/>
  <c r="AC74"/>
  <c r="AD74"/>
  <c r="AE74"/>
  <c r="AF74"/>
  <c r="Z75"/>
  <c r="AA75"/>
  <c r="AB75"/>
  <c r="AC75"/>
  <c r="AD75"/>
  <c r="AE75"/>
  <c r="AF75"/>
  <c r="Z76"/>
  <c r="AA76"/>
  <c r="AB76"/>
  <c r="AC76"/>
  <c r="AD76"/>
  <c r="AE76"/>
  <c r="AF76"/>
  <c r="Z77"/>
  <c r="AA77"/>
  <c r="AB77"/>
  <c r="AC77"/>
  <c r="AD77"/>
  <c r="AE77"/>
  <c r="AF77"/>
  <c r="Z78"/>
  <c r="AA78"/>
  <c r="AB78"/>
  <c r="AC78"/>
  <c r="AD78"/>
  <c r="AE78"/>
  <c r="AF78"/>
  <c r="Z79"/>
  <c r="AA79"/>
  <c r="AB79"/>
  <c r="AC79"/>
  <c r="AD79"/>
  <c r="AE79"/>
  <c r="AF79"/>
  <c r="Z80"/>
  <c r="AA80"/>
  <c r="AB80"/>
  <c r="AC80"/>
  <c r="AD80"/>
  <c r="AE80"/>
  <c r="AF80"/>
  <c r="Z84"/>
  <c r="AA84"/>
  <c r="AB84"/>
  <c r="AC84"/>
  <c r="AD84"/>
  <c r="AE84"/>
  <c r="AF84"/>
  <c r="Z85"/>
  <c r="AA85"/>
  <c r="AB85"/>
  <c r="AC85"/>
  <c r="AD85"/>
  <c r="AE85"/>
  <c r="AF85"/>
  <c r="Z86"/>
  <c r="AA86"/>
  <c r="AB86"/>
  <c r="AC86"/>
  <c r="AD86"/>
  <c r="AE86"/>
  <c r="AF86"/>
  <c r="Z87"/>
  <c r="AA87"/>
  <c r="AB87"/>
  <c r="AC87"/>
  <c r="AD87"/>
  <c r="AE87"/>
  <c r="AF87"/>
  <c r="Z88"/>
  <c r="AA88"/>
  <c r="AB88"/>
  <c r="AC88"/>
  <c r="AD88"/>
  <c r="AE88"/>
  <c r="AF88"/>
  <c r="Z89"/>
  <c r="AA89"/>
  <c r="AB89"/>
  <c r="AC89"/>
  <c r="AD89"/>
  <c r="AE89"/>
  <c r="AF89"/>
  <c r="Z90"/>
  <c r="AA90"/>
  <c r="AB90"/>
  <c r="AC90"/>
  <c r="AD90"/>
  <c r="AE90"/>
  <c r="AF90"/>
  <c r="Z91"/>
  <c r="AA91"/>
  <c r="AB91"/>
  <c r="AC91"/>
  <c r="AD91"/>
  <c r="AE91"/>
  <c r="AF91"/>
  <c r="Z92"/>
  <c r="AA92"/>
  <c r="AB92"/>
  <c r="AC92"/>
  <c r="AD92"/>
  <c r="AE92"/>
  <c r="AF92"/>
  <c r="Z97"/>
  <c r="AA97"/>
  <c r="AB97"/>
  <c r="AC97"/>
  <c r="AD97"/>
  <c r="AE97"/>
  <c r="AF97"/>
  <c r="Z98"/>
  <c r="AA98"/>
  <c r="AB98"/>
  <c r="AC98"/>
  <c r="AD98"/>
  <c r="AE98"/>
  <c r="AF98"/>
  <c r="Z100"/>
  <c r="AA100"/>
  <c r="AB100"/>
  <c r="AC100"/>
  <c r="AD100"/>
  <c r="AE100"/>
  <c r="AF100"/>
  <c r="Z101"/>
  <c r="AA101"/>
  <c r="AB101"/>
  <c r="AC101"/>
  <c r="AD101"/>
  <c r="AE101"/>
  <c r="AF101"/>
  <c r="Z102"/>
  <c r="AA102"/>
  <c r="AB102"/>
  <c r="AC102"/>
  <c r="AD102"/>
  <c r="AE102"/>
  <c r="AF102"/>
  <c r="Z104"/>
  <c r="AA104"/>
  <c r="AB104"/>
  <c r="AC104"/>
  <c r="AD104"/>
  <c r="AE104"/>
  <c r="AF104"/>
  <c r="Z105"/>
  <c r="AA105"/>
  <c r="AB105"/>
  <c r="AC105"/>
  <c r="AD105"/>
  <c r="AE105"/>
  <c r="AF105"/>
  <c r="Z106"/>
  <c r="AA106"/>
  <c r="AB106"/>
  <c r="AC106"/>
  <c r="AD106"/>
  <c r="AE106"/>
  <c r="AF106"/>
  <c r="Z107"/>
  <c r="AA107"/>
  <c r="AB107"/>
  <c r="AC107"/>
  <c r="AD107"/>
  <c r="AE107"/>
  <c r="AF107"/>
  <c r="Z108"/>
  <c r="AA108"/>
  <c r="AB108"/>
  <c r="AC108"/>
  <c r="AD108"/>
  <c r="AE108"/>
  <c r="AF108"/>
  <c r="Z109"/>
  <c r="AA109"/>
  <c r="AB109"/>
  <c r="AC109"/>
  <c r="AD109"/>
  <c r="AE109"/>
  <c r="AF109"/>
  <c r="Z110"/>
  <c r="AA110"/>
  <c r="AB110"/>
  <c r="AC110"/>
  <c r="AD110"/>
  <c r="AE110"/>
  <c r="AF110"/>
  <c r="Z111"/>
  <c r="AA111"/>
  <c r="AB111"/>
  <c r="AC111"/>
  <c r="AD111"/>
  <c r="AE111"/>
  <c r="AF111"/>
  <c r="Z112"/>
  <c r="AA112"/>
  <c r="AB112"/>
  <c r="AC112"/>
  <c r="AD112"/>
  <c r="AE112"/>
  <c r="AF112"/>
  <c r="Z114"/>
  <c r="AA114"/>
  <c r="AB114"/>
  <c r="AC114"/>
  <c r="AD114"/>
  <c r="AE114"/>
  <c r="AF114"/>
  <c r="Z115"/>
  <c r="AA115"/>
  <c r="AB115"/>
  <c r="AC115"/>
  <c r="AD115"/>
  <c r="AE115"/>
  <c r="AF115"/>
  <c r="Z116"/>
  <c r="AA116"/>
  <c r="AB116"/>
  <c r="AC116"/>
  <c r="AD116"/>
  <c r="AE116"/>
  <c r="AF116"/>
  <c r="Z117"/>
  <c r="AA117"/>
  <c r="AB117"/>
  <c r="AC117"/>
  <c r="AD117"/>
  <c r="AE117"/>
  <c r="AF117"/>
  <c r="Z118"/>
  <c r="AA118"/>
  <c r="AB118"/>
  <c r="AC118"/>
  <c r="AD118"/>
  <c r="AE118"/>
  <c r="AF118"/>
  <c r="Z119"/>
  <c r="AA119"/>
  <c r="AB119"/>
  <c r="AC119"/>
  <c r="AD119"/>
  <c r="AE119"/>
  <c r="AF119"/>
  <c r="Z120"/>
  <c r="AA120"/>
  <c r="AB120"/>
  <c r="AC120"/>
  <c r="AD120"/>
  <c r="AE120"/>
  <c r="AF120"/>
  <c r="Z121"/>
  <c r="AA121"/>
  <c r="AB121"/>
  <c r="AC121"/>
  <c r="AD121"/>
  <c r="AE121"/>
  <c r="AF121"/>
  <c r="Z122"/>
  <c r="AA122"/>
  <c r="AB122"/>
  <c r="AC122"/>
  <c r="AD122"/>
  <c r="AE122"/>
  <c r="Z124"/>
  <c r="AA124"/>
  <c r="AB124"/>
  <c r="AC124"/>
  <c r="AD124"/>
  <c r="AE124"/>
  <c r="AF124"/>
  <c r="Z125"/>
  <c r="AA125"/>
  <c r="AB125"/>
  <c r="AC125"/>
  <c r="AD125"/>
  <c r="AE125"/>
  <c r="AF125"/>
  <c r="Z127"/>
  <c r="AA127"/>
  <c r="AB127"/>
  <c r="AC127"/>
  <c r="AD127"/>
  <c r="AE127"/>
  <c r="Z128"/>
  <c r="AA128"/>
  <c r="AB128"/>
  <c r="AC128"/>
  <c r="AD128"/>
  <c r="AE128"/>
  <c r="Z129"/>
  <c r="AA129"/>
  <c r="AB129"/>
  <c r="AC129"/>
  <c r="AD129"/>
  <c r="AE129"/>
  <c r="Z130"/>
  <c r="AA130"/>
  <c r="AB130"/>
  <c r="AC130"/>
  <c r="AD130"/>
  <c r="AE130"/>
  <c r="G59" i="1"/>
  <c r="H59"/>
  <c r="F42"/>
  <c r="G42"/>
  <c r="H42"/>
  <c r="I42"/>
  <c r="J41" s="1"/>
  <c r="G21"/>
  <c r="I21"/>
  <c r="E21"/>
  <c r="J28"/>
  <c r="J26"/>
  <c r="G38"/>
  <c r="F38"/>
  <c r="J23"/>
  <c r="J24"/>
  <c r="J25"/>
  <c r="J27"/>
  <c r="E24"/>
  <c r="E26"/>
  <c r="I58" l="1"/>
  <c r="Q8" i="12"/>
  <c r="O113"/>
  <c r="V12"/>
  <c r="M8"/>
  <c r="K8"/>
  <c r="I22"/>
  <c r="O22"/>
  <c r="K12"/>
  <c r="I12"/>
  <c r="G12"/>
  <c r="I53" i="1" s="1"/>
  <c r="O8" i="12"/>
  <c r="G72"/>
  <c r="I56" i="1" s="1"/>
  <c r="O72" i="12"/>
  <c r="M22"/>
  <c r="K113"/>
  <c r="M72"/>
  <c r="K22"/>
  <c r="Q12"/>
  <c r="I99"/>
  <c r="I113"/>
  <c r="K72"/>
  <c r="O12"/>
  <c r="I8"/>
  <c r="V99"/>
  <c r="G99"/>
  <c r="I57" i="1" s="1"/>
  <c r="O99" i="12"/>
  <c r="I72"/>
  <c r="M12"/>
  <c r="Q22"/>
  <c r="Q113"/>
  <c r="Q99"/>
  <c r="Q72"/>
  <c r="M113"/>
  <c r="M99"/>
  <c r="G22"/>
  <c r="I54" i="1" s="1"/>
  <c r="G8" i="12"/>
  <c r="I52" i="1" s="1"/>
  <c r="V72" i="12"/>
  <c r="V113"/>
  <c r="K99"/>
  <c r="V22"/>
  <c r="V8"/>
  <c r="J39" i="1"/>
  <c r="J42" s="1"/>
  <c r="J40"/>
  <c r="I59" l="1"/>
  <c r="J55" s="1"/>
  <c r="J52" l="1"/>
  <c r="J58"/>
  <c r="J53"/>
  <c r="J57"/>
  <c r="J54"/>
  <c r="J56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<sst xmlns="http://schemas.openxmlformats.org/spreadsheetml/2006/main" count="954" uniqueCount="326">
  <si>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</si>
  <si>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</si>
  <si>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</si>
  <si>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</si>
  <si>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</si>
  <si>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</si>
  <si>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</si>
  <si>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</si>
  <si>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</si>
  <si>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</si>
  <si>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</si>
  <si>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</si>
  <si>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</si>
  <si>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</si>
  <si>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</si>
  <si>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</si>
  <si>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</si>
  <si>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</si>
  <si>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</si>
  <si>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</si>
  <si>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</si>
  <si>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</si>
  <si>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</si>
  <si>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</si>
  <si>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</si>
  <si>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</si>
  <si>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</si>
  <si>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</si>
  <si>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</si>
  <si>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</si>
  <si>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</si>
  <si>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</si>
  <si>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</si>
  <si>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</si>
  <si>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</si>
  <si>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</si>
  <si>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</si>
  <si>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</si>
  <si>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</si>
  <si>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</si>
  <si>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</si>
  <si>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</si>
  <si>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</si>
  <si>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D.1.4.5</t>
  </si>
  <si>
    <t>Slaboproudá elektroinstalace</t>
  </si>
  <si>
    <t>SO01</t>
  </si>
  <si>
    <t>HALA</t>
  </si>
  <si>
    <t>Objekt:</t>
  </si>
  <si>
    <t>Rozpočet:</t>
  </si>
  <si>
    <t>220/2022</t>
  </si>
  <si>
    <t>PŘÍSTAVBA HALY AXPEL NA P.Č. 1683/1, 1683/3, 1684 A 1685, K.Ú. FRÝDLANT NAD OSTRAVICÍ</t>
  </si>
  <si>
    <t>Stavba</t>
  </si>
  <si>
    <t>Celkem za stavbu</t>
  </si>
  <si>
    <t>CZK</t>
  </si>
  <si>
    <t>#POPS</t>
  </si>
  <si>
    <t>Popis stavby: 220/2022 - PŘÍSTAVBA HALY AXPEL NA P.Č. 1683/1, 1683/3, 1684 A 1685, K.Ú. FRÝDLANT NAD OSTRAVICÍ</t>
  </si>
  <si>
    <t>#POPO</t>
  </si>
  <si>
    <t>Popis objektu: SO01 - HALA</t>
  </si>
  <si>
    <t>#POPR</t>
  </si>
  <si>
    <t>Popis rozpočtu: D.1.4.5 - Slaboproudá elektroinstalace</t>
  </si>
  <si>
    <t>Rekapitulace uživatelských dílů</t>
  </si>
  <si>
    <t>M21-04</t>
  </si>
  <si>
    <t>Kabelové trasy</t>
  </si>
  <si>
    <t>M21-11</t>
  </si>
  <si>
    <t>M22-1</t>
  </si>
  <si>
    <t>CCTV</t>
  </si>
  <si>
    <t>M22-2</t>
  </si>
  <si>
    <t>Datové rozvody</t>
  </si>
  <si>
    <t>M22-3</t>
  </si>
  <si>
    <t>PZTS</t>
  </si>
  <si>
    <t>M22-5</t>
  </si>
  <si>
    <t>LOXONE, ovladaní ext. zařízení</t>
  </si>
  <si>
    <t>M22-6</t>
  </si>
  <si>
    <t>LDP - Lokální detekce požáru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</si>
  <si>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</si>
  <si>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</si>
  <si>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</si>
  <si>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</si>
  <si>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</si>
  <si>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</si>
  <si>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</si>
  <si>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</si>
  <si>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</si>
  <si>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</si>
  <si>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</si>
  <si>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</si>
  <si>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</si>
  <si>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</si>
  <si>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</si>
  <si>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</si>
  <si>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</si>
  <si>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</si>
  <si>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</si>
  <si>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</si>
  <si>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</si>
  <si>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</si>
  <si>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</si>
  <si>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</si>
  <si>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</si>
  <si>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</si>
  <si>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</si>
  <si>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</si>
  <si>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210010001</t>
  </si>
  <si>
    <t>Trubka ohebná pod pevně, vnější průměr 16 mm včetně dodávky Monoflex 1416E</t>
  </si>
  <si>
    <t>m</t>
  </si>
  <si>
    <t>RTS 22/ II</t>
  </si>
  <si>
    <t>Práce</t>
  </si>
  <si>
    <t>Běžná</t>
  </si>
  <si>
    <t>POL1_</t>
  </si>
  <si>
    <t>210010021</t>
  </si>
  <si>
    <t>Trubka tuhá z PVC uložená pevně, 16 mm včetně dodávky trubky 1516</t>
  </si>
  <si>
    <t>5316E_KB</t>
  </si>
  <si>
    <t>5316E KB  PRICHYTKA PVC</t>
  </si>
  <si>
    <t>KS</t>
  </si>
  <si>
    <t>Vlastní</t>
  </si>
  <si>
    <t>RTS 22/ I</t>
  </si>
  <si>
    <t>Specifikace</t>
  </si>
  <si>
    <t>POL3_</t>
  </si>
  <si>
    <t>005124010R</t>
  </si>
  <si>
    <t>Koordinační činnost</t>
  </si>
  <si>
    <t>Soubor</t>
  </si>
  <si>
    <t>Indiv</t>
  </si>
  <si>
    <t>VRN</t>
  </si>
  <si>
    <t>POL99_2</t>
  </si>
  <si>
    <t>Koordinace stavebních a technologických dodávek stavby.</t>
  </si>
  <si>
    <t>POP</t>
  </si>
  <si>
    <t>0001</t>
  </si>
  <si>
    <t>Doprava plošiny</t>
  </si>
  <si>
    <t>komplet</t>
  </si>
  <si>
    <t>Stroj</t>
  </si>
  <si>
    <t>POL6_</t>
  </si>
  <si>
    <t>PP00572</t>
  </si>
  <si>
    <t>Plošina kloubová elektrická 12 m</t>
  </si>
  <si>
    <t>den</t>
  </si>
  <si>
    <t>plošina kloubová bateriová</t>
  </si>
  <si>
    <t>nemobilní</t>
  </si>
  <si>
    <t>0001T</t>
  </si>
  <si>
    <t>Blížší nespecifikované náklady 2,5%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</si>
  <si>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</si>
  <si>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</si>
  <si>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</si>
  <si>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222731201</t>
  </si>
  <si>
    <t>Vnitřní IP dome kamera na úchytné body</t>
  </si>
  <si>
    <t>kus</t>
  </si>
  <si>
    <t>222731206</t>
  </si>
  <si>
    <t>Venkovní IP kompakt.kamera na úchytné body</t>
  </si>
  <si>
    <t>222731261</t>
  </si>
  <si>
    <t xml:space="preserve">IP videorekordér </t>
  </si>
  <si>
    <t>222731501</t>
  </si>
  <si>
    <t>Instalace SW, konfigurace a uvedení do provozu</t>
  </si>
  <si>
    <t>hod</t>
  </si>
  <si>
    <t>01113214363</t>
  </si>
  <si>
    <t>HDD 4 TB ST4000VX013 SkyHawk</t>
  </si>
  <si>
    <t>ks</t>
  </si>
  <si>
    <t>Pevný disk 4 TB určený pro záznamová zařízení</t>
  </si>
  <si>
    <t>0111360033</t>
  </si>
  <si>
    <t>0111360152</t>
  </si>
  <si>
    <t>IPC-HFW2431T-ZS-27135-S2</t>
  </si>
  <si>
    <t>Kompaktní 4Mpx kamera pro venkovní instalace, IR LED, 2.7-13.5mm objektiv, SD karta</t>
  </si>
  <si>
    <t>01113700129</t>
  </si>
  <si>
    <t>PFA130-E</t>
  </si>
  <si>
    <t>Montážní box pro kamery DAHUA</t>
  </si>
  <si>
    <t>0111370120</t>
  </si>
  <si>
    <t>PFB203W</t>
  </si>
  <si>
    <t>Nástěnná konzola pro kamery DAHUA</t>
  </si>
  <si>
    <t>0111371501</t>
  </si>
  <si>
    <t>NVR5216-16P-4KS2 Výkonný 1U ePoE šestnáctikanálový rekordér s podporou 4K kamer, H.265 kódování</t>
  </si>
  <si>
    <t>Výkonný 1U ePoE šestnáctikanálový rekordér s podporou 4K kamer, H.265 kódování</t>
  </si>
  <si>
    <t>osmikanálový H.265+ HD-CVI rekordér 5Mpx, AI funkcemi a podporou IP</t>
  </si>
  <si>
    <t>222260402</t>
  </si>
  <si>
    <t>Nástěnný 19" rozvaděč 9U-12U hl.do 450 mm</t>
  </si>
  <si>
    <t>222280501</t>
  </si>
  <si>
    <t>UTP,FTP,SEKU,SYKY do 7 mm vně.prům.volně ve žlabu/trubce</t>
  </si>
  <si>
    <t>222290007</t>
  </si>
  <si>
    <t>Zásuvka 2xRJ45 UTP kat.6 pod omítku</t>
  </si>
  <si>
    <t>222290971</t>
  </si>
  <si>
    <t>Patch panel</t>
  </si>
  <si>
    <t>222290991</t>
  </si>
  <si>
    <t>Ukládací police</t>
  </si>
  <si>
    <t>222291991</t>
  </si>
  <si>
    <t>Aktivní síťový prvek bez konfigurace</t>
  </si>
  <si>
    <t>222292351</t>
  </si>
  <si>
    <t>Modul zásuvky 230 V do krabice</t>
  </si>
  <si>
    <t>222300662</t>
  </si>
  <si>
    <t>Zapojení 10 drátů vč.vyformování</t>
  </si>
  <si>
    <t>222301101</t>
  </si>
  <si>
    <t>Konektor RJ45 na kabel UTP</t>
  </si>
  <si>
    <t>0501314320</t>
  </si>
  <si>
    <t>Keystone UTP, CAT6</t>
  </si>
  <si>
    <t>Keystone RJ45, CAT6, UTP</t>
  </si>
  <si>
    <t>0503031005</t>
  </si>
  <si>
    <t>Patch cord UTP 0,5m, Cat.6</t>
  </si>
  <si>
    <t>Patch cord U/UTP 0,5m, CAT6, RJ45-RJ45, LSZH</t>
  </si>
  <si>
    <t>34536700</t>
  </si>
  <si>
    <t>Rámeček pro spínače a zásuvky Tango 3901A-B10</t>
  </si>
  <si>
    <t>SPCM</t>
  </si>
  <si>
    <t>357311023</t>
  </si>
  <si>
    <t>Rozvaděč nástěnný 19",výška 12U jednodílný, hloubka 450 mm</t>
  </si>
  <si>
    <t>371201011</t>
  </si>
  <si>
    <t>Patch panel 19"Patch panel24x RJ45, přímý,CAT6,STP</t>
  </si>
  <si>
    <t>371201112</t>
  </si>
  <si>
    <t>Panel rozvodný ACAR 19" 8x230V, 1,5U CZ 3m</t>
  </si>
  <si>
    <t>371201305</t>
  </si>
  <si>
    <t>Kabel UTP Elite, Cat6, drát 305m cívka</t>
  </si>
  <si>
    <t>371205051</t>
  </si>
  <si>
    <t>Krimpovací konektor RJ45, CAT6, UTP</t>
  </si>
  <si>
    <t xml:space="preserve">5014A-A100 </t>
  </si>
  <si>
    <t>5014A-A100 B Kryt zasuvky komunikacni</t>
  </si>
  <si>
    <t>RTS 19/ II</t>
  </si>
  <si>
    <t>5014A-B1018</t>
  </si>
  <si>
    <t>5014A-B1018 Nosna maska pro 2 komunikacn</t>
  </si>
  <si>
    <t>NAAUBT1127</t>
  </si>
  <si>
    <t>UBNT UniFi 6 Lite</t>
  </si>
  <si>
    <t>NAPUBT1054</t>
  </si>
  <si>
    <t>UBNT EdgeSwitch ES-10XP</t>
  </si>
  <si>
    <t>Gigabitový L3 switch Ubiquiti EdgeSwitch v 19" rackmount provedení</t>
  </si>
  <si>
    <t>RAC-UP-250-A4</t>
  </si>
  <si>
    <t>19" police šedá s perforací 1U/250mm, max. nosnost 20kg, integrované podpěry</t>
  </si>
  <si>
    <t>/ ks</t>
  </si>
  <si>
    <t>222280211</t>
  </si>
  <si>
    <t>Kabel EZS, EPS, DT do 6 mm  v trubkách/žlabu</t>
  </si>
  <si>
    <t>222325001</t>
  </si>
  <si>
    <t>Detektor PIR na předem připravené úchytné body</t>
  </si>
  <si>
    <t>222325005</t>
  </si>
  <si>
    <t>Detektor GB na předem připravené úchytné body</t>
  </si>
  <si>
    <t>222325011</t>
  </si>
  <si>
    <t>Magnetický kontakt na připravené úchytné body</t>
  </si>
  <si>
    <t>222325014</t>
  </si>
  <si>
    <t>Magnetický kontakt vratový</t>
  </si>
  <si>
    <t>222325102</t>
  </si>
  <si>
    <t>Sběrnicový modul na připravené úchytné body</t>
  </si>
  <si>
    <t>222325201</t>
  </si>
  <si>
    <t>Klávesnice na předem připravené úchytné body</t>
  </si>
  <si>
    <t>222325302</t>
  </si>
  <si>
    <t>Programování ústředny, uvedení do provozu</t>
  </si>
  <si>
    <t>0100-057</t>
  </si>
  <si>
    <t>JA-111M sběrnicový magnet mini - bílý sběrnicový magnetický detektor otevření</t>
  </si>
  <si>
    <t>0100-882</t>
  </si>
  <si>
    <t>SA-220 magnet přejezdový kovový masivní přejezdový magnetický</t>
  </si>
  <si>
    <t>0101-554</t>
  </si>
  <si>
    <t>JA-190PL víceúčelová montážní krabice víceúčelová montážní krabice</t>
  </si>
  <si>
    <t>0101-817</t>
  </si>
  <si>
    <t>JA-192E ovládací segment pro přístupové moduly ovládací segment přístupových modulů</t>
  </si>
  <si>
    <t>0101-848</t>
  </si>
  <si>
    <t>CC-01 instalační kabel pro systém JA-100 - 300 m instalační kabel pro systém JA-100 2x20AWG + 2x24AWG</t>
  </si>
  <si>
    <t>0104-026</t>
  </si>
  <si>
    <t>0104-724</t>
  </si>
  <si>
    <t>JA-114HN sběrnicový modul 4 vstupů a 4 výstupů sběrnicový modul 4 vstupů a 4 výstupů</t>
  </si>
  <si>
    <t>0104-805</t>
  </si>
  <si>
    <t>JA-110B sběrnicový detektor rozbití skla sběrnicovy akusticky detektor rozbiti skla</t>
  </si>
  <si>
    <t>0105-652</t>
  </si>
  <si>
    <t>JA-110T modul izolátoru sběrnice modul izolátoru sběrnice</t>
  </si>
  <si>
    <t>0106-185</t>
  </si>
  <si>
    <t>JA-110P sběrnicový PIR detektor sběrnicový PIR detektor pohybu</t>
  </si>
  <si>
    <t>0109-800</t>
  </si>
  <si>
    <t>JA-112M sběrnicový progr. modul pro 2 magnety sběrnicový modul pro připojení magnetického kontaktu – 2 vstupový</t>
  </si>
  <si>
    <t>222280511</t>
  </si>
  <si>
    <t>2x2x0,5mm volně ve žlabu, liště</t>
  </si>
  <si>
    <t>222280512</t>
  </si>
  <si>
    <t>Loxone Tree kabel</t>
  </si>
  <si>
    <t xml:space="preserve">900      </t>
  </si>
  <si>
    <t>HZS Zapojení veškerých komponent loxone/modbus, programovaní, zaškolení</t>
  </si>
  <si>
    <t>h</t>
  </si>
  <si>
    <t>Prav.M</t>
  </si>
  <si>
    <t>HZS</t>
  </si>
  <si>
    <t>POL10_</t>
  </si>
  <si>
    <t>0035810</t>
  </si>
  <si>
    <t>UNITRONIC® LiYCY (TP) 2 x 2 x 0.5</t>
  </si>
  <si>
    <t>100038lox</t>
  </si>
  <si>
    <t>Relay Extension</t>
  </si>
  <si>
    <t>100124lox</t>
  </si>
  <si>
    <t>Modbus Extension</t>
  </si>
  <si>
    <t>100283lox</t>
  </si>
  <si>
    <t>DI Extension</t>
  </si>
  <si>
    <t>1003941</t>
  </si>
  <si>
    <t>Loxone Tree kabel (200 m)</t>
  </si>
  <si>
    <t>100422lox</t>
  </si>
  <si>
    <t>Senzor přítomnosti Tree bílá</t>
  </si>
  <si>
    <t>200001lox</t>
  </si>
  <si>
    <t>Zdroj 24 V, 1,3 A</t>
  </si>
  <si>
    <t>TQS4 O</t>
  </si>
  <si>
    <t>TQS4 O: Venkovní teploměr s RS485/modbus</t>
  </si>
  <si>
    <t>650072621</t>
  </si>
  <si>
    <t>Montáž čidla pohybu stropního přisazeného</t>
  </si>
  <si>
    <t>222261251</t>
  </si>
  <si>
    <t>Příchytka kabelová 6-12 mm</t>
  </si>
  <si>
    <t>222280051</t>
  </si>
  <si>
    <t>PRAFlaGuard 1x2x0,8 nebo 2x2x0,8 na příchytkách</t>
  </si>
  <si>
    <t>222330105</t>
  </si>
  <si>
    <t>Tlačít. hlásič na omítku na ocel.kci,na úch.body</t>
  </si>
  <si>
    <t>222330136</t>
  </si>
  <si>
    <t>Zakončovací člen linky</t>
  </si>
  <si>
    <t>222330143</t>
  </si>
  <si>
    <t>Konvenční stropní bodový hlásič na patici</t>
  </si>
  <si>
    <t>222330195</t>
  </si>
  <si>
    <t>Ústředna na připravené body nebo konstrukci</t>
  </si>
  <si>
    <t>222330196</t>
  </si>
  <si>
    <t>0704022210</t>
  </si>
  <si>
    <t>AKU 12-12</t>
  </si>
  <si>
    <t>akumulátor 12V / 12 Ah</t>
  </si>
  <si>
    <t>341350122</t>
  </si>
  <si>
    <t>Kabel PRAFlaGuardF 2x2x0,8</t>
  </si>
  <si>
    <t>3457171101</t>
  </si>
  <si>
    <t>Příchytka kabelů jednostranná 6708 PO</t>
  </si>
  <si>
    <t>END</t>
  </si>
  <si>
    <t>JA-107KR (4Y)</t>
  </si>
  <si>
    <t>DS-2CD1A43G0-IZU(2.8-12mm)</t>
  </si>
  <si>
    <t>Kompaktní 4Mpx kamera pro venkovní instalace motorizované axiální nastavení v rozsahu: horizontálně: -100° až 100°, vertikálně: -20° až 45°</t>
  </si>
  <si>
    <t>Miniserver</t>
  </si>
  <si>
    <t>TP-Link TL-SG3428 24xGb 4xSFP L2 managed</t>
  </si>
  <si>
    <t>JA-110N-DIN</t>
  </si>
  <si>
    <t>Požární tlačítko červené</t>
  </si>
  <si>
    <t xml:space="preserve">JA-110ST - sběrnicový detektor kouře a teploty </t>
  </si>
  <si>
    <t xml:space="preserve">JB-EXT-TH-B sběrnicový externí teploměr </t>
  </si>
  <si>
    <t>JA-114E sběrnic. příst. modul klávesnicí a RFID sběrnicový přístupový modul s klávesnicí a RFID</t>
  </si>
  <si>
    <t>JA-110A</t>
  </si>
  <si>
    <t xml:space="preserve">JA-123  sběrnicová venkovní klávesnice s RFID </t>
  </si>
  <si>
    <t xml:space="preserve">JA-151  bezdrátová závora se 4 paprsky 
JA-151IR*
JA-151IR bezdrátová závora se 4 paprsky </t>
  </si>
  <si>
    <t>LM24-F200</t>
  </si>
  <si>
    <t xml:space="preserve"> UPS CHAMP 1K rack 2U, 1000 VA/ 900 W, online </t>
  </si>
  <si>
    <t>Ubiquiti UniFi Cloud Key</t>
  </si>
  <si>
    <t>0</t>
  </si>
  <si>
    <t>Technologie "Smart Office" + Programování</t>
  </si>
  <si>
    <t>Aktivní prvky sítě a bezdrátové pokrytí</t>
  </si>
  <si>
    <t>Kamerový systém + implementace</t>
  </si>
  <si>
    <t>Zabezpečení skladu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</si>
</sst>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 shrinkToFi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0" borderId="32" xfId="0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horizontal="center" vertical="center" wrapText="1"/>
    </xf>
    <xf numFmtId="3" fontId="7" fillId="0" borderId="33" xfId="0" applyNumberFormat="1" applyFont="1" applyBorder="1" applyAlignment="1">
      <alignment vertical="center" shrinkToFi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 shrinkToFit="1"/>
    </xf>
    <xf numFmtId="3" fontId="7" fillId="3" borderId="37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0" fontId="16" fillId="4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4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9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19" fillId="3" borderId="0" xfId="0" applyNumberFormat="1" applyFont="1" applyFill="1" applyAlignment="1">
      <alignment vertical="top" shrinkToFit="1"/>
    </xf>
    <xf numFmtId="0" fontId="19" fillId="3" borderId="27" xfId="0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vertical="top"/>
    </xf>
    <xf numFmtId="0" fontId="19" fillId="3" borderId="18" xfId="0" applyFont="1" applyFill="1" applyBorder="1" applyAlignment="1">
      <alignment horizontal="center" vertical="top" shrinkToFit="1"/>
    </xf>
    <xf numFmtId="164" fontId="19" fillId="3" borderId="18" xfId="0" applyNumberFormat="1" applyFont="1" applyFill="1" applyBorder="1" applyAlignment="1">
      <alignment vertical="top" shrinkToFit="1"/>
    </xf>
    <xf numFmtId="4" fontId="19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19" fillId="3" borderId="38" xfId="0" applyNumberFormat="1" applyFont="1" applyFill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18" fillId="0" borderId="43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2" fillId="0" borderId="0" xfId="0" applyFont="1" applyAlignment="1">
      <alignment wrapText="1"/>
    </xf>
    <xf numFmtId="49" fontId="19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18" xfId="0" applyFont="1" applyBorder="1" applyAlignment="1">
      <alignment vertical="top" wrapText="1"/>
    </xf>
    <xf numFmtId="0" fontId="17" fillId="0" borderId="0" xfId="0" applyFont="1" applyAlignment="1">
      <alignment horizontal="center" vertical="top"/>
    </xf>
    <xf numFmtId="2" fontId="17" fillId="0" borderId="0" xfId="0" applyNumberFormat="1" applyFont="1" applyAlignment="1">
      <alignment vertical="top"/>
    </xf>
    <xf numFmtId="49" fontId="17" fillId="0" borderId="43" xfId="0" applyNumberFormat="1" applyFont="1" applyFill="1" applyBorder="1" applyAlignment="1">
      <alignment vertical="top"/>
    </xf>
    <xf numFmtId="49" fontId="17" fillId="0" borderId="43" xfId="0" applyNumberFormat="1" applyFont="1" applyFill="1" applyBorder="1" applyAlignment="1">
      <alignment horizontal="left" vertical="top" wrapText="1"/>
    </xf>
    <xf numFmtId="0" fontId="17" fillId="0" borderId="43" xfId="0" applyFont="1" applyFill="1" applyBorder="1" applyAlignment="1">
      <alignment horizontal="center" vertical="top" shrinkToFit="1"/>
    </xf>
    <xf numFmtId="164" fontId="17" fillId="0" borderId="43" xfId="0" applyNumberFormat="1" applyFont="1" applyFill="1" applyBorder="1" applyAlignment="1">
      <alignment vertical="top" shrinkToFit="1"/>
    </xf>
    <xf numFmtId="4" fontId="17" fillId="0" borderId="43" xfId="0" applyNumberFormat="1" applyFont="1" applyFill="1" applyBorder="1" applyAlignment="1">
      <alignment vertical="top" shrinkToFit="1"/>
    </xf>
    <xf numFmtId="49" fontId="18" fillId="0" borderId="43" xfId="0" applyNumberFormat="1" applyFont="1" applyFill="1" applyBorder="1" applyAlignment="1">
      <alignment vertical="top" shrinkToFit="1"/>
    </xf>
    <xf numFmtId="4" fontId="18" fillId="0" borderId="43" xfId="0" applyNumberFormat="1" applyFont="1" applyFill="1" applyBorder="1" applyAlignment="1">
      <alignment vertical="top" shrinkToFit="1"/>
    </xf>
    <xf numFmtId="4" fontId="17" fillId="0" borderId="44" xfId="0" applyNumberFormat="1" applyFont="1" applyFill="1" applyBorder="1" applyAlignment="1">
      <alignment vertical="top" shrinkToFit="1"/>
    </xf>
    <xf numFmtId="0" fontId="0" fillId="0" borderId="0" xfId="0" applyFill="1"/>
    <xf numFmtId="49" fontId="17" fillId="0" borderId="40" xfId="0" applyNumberFormat="1" applyFont="1" applyFill="1" applyBorder="1" applyAlignment="1">
      <alignment vertical="top"/>
    </xf>
    <xf numFmtId="49" fontId="17" fillId="0" borderId="40" xfId="0" applyNumberFormat="1" applyFont="1" applyFill="1" applyBorder="1" applyAlignment="1">
      <alignment horizontal="left" vertical="top" wrapText="1"/>
    </xf>
    <xf numFmtId="0" fontId="17" fillId="0" borderId="40" xfId="0" applyFont="1" applyFill="1" applyBorder="1" applyAlignment="1">
      <alignment horizontal="center" vertical="top" shrinkToFit="1"/>
    </xf>
    <xf numFmtId="164" fontId="17" fillId="0" borderId="40" xfId="0" applyNumberFormat="1" applyFont="1" applyFill="1" applyBorder="1" applyAlignment="1">
      <alignment vertical="top" shrinkToFit="1"/>
    </xf>
    <xf numFmtId="4" fontId="17" fillId="0" borderId="40" xfId="0" applyNumberFormat="1" applyFont="1" applyFill="1" applyBorder="1" applyAlignment="1">
      <alignment vertical="top" shrinkToFit="1"/>
    </xf>
    <xf numFmtId="49" fontId="18" fillId="0" borderId="40" xfId="0" applyNumberFormat="1" applyFont="1" applyFill="1" applyBorder="1" applyAlignment="1">
      <alignment vertical="top" shrinkToFit="1"/>
    </xf>
    <xf numFmtId="4" fontId="18" fillId="0" borderId="40" xfId="0" applyNumberFormat="1" applyFont="1" applyFill="1" applyBorder="1" applyAlignment="1">
      <alignment vertical="top" shrinkToFit="1"/>
    </xf>
    <xf numFmtId="4" fontId="17" fillId="0" borderId="41" xfId="0" applyNumberFormat="1" applyFont="1" applyFill="1" applyBorder="1" applyAlignment="1">
      <alignment vertical="top" shrinkToFit="1"/>
    </xf>
    <xf numFmtId="49" fontId="17" fillId="0" borderId="0" xfId="0" applyNumberFormat="1" applyFont="1" applyFill="1" applyAlignment="1">
      <alignment vertical="top"/>
    </xf>
    <xf numFmtId="49" fontId="18" fillId="0" borderId="0" xfId="0" applyNumberFormat="1" applyFont="1" applyFill="1" applyAlignment="1">
      <alignment vertical="top" shrinkToFit="1"/>
    </xf>
    <xf numFmtId="4" fontId="18" fillId="0" borderId="0" xfId="0" applyNumberFormat="1" applyFont="1" applyFill="1" applyAlignment="1">
      <alignment vertical="top" shrinkToFit="1"/>
    </xf>
    <xf numFmtId="4" fontId="17" fillId="0" borderId="0" xfId="0" applyNumberFormat="1" applyFont="1" applyFill="1" applyAlignment="1">
      <alignment vertical="top" shrinkToFit="1"/>
    </xf>
    <xf numFmtId="164" fontId="17" fillId="0" borderId="0" xfId="0" applyNumberFormat="1" applyFont="1" applyFill="1" applyAlignment="1">
      <alignment vertical="top" shrinkToFit="1"/>
    </xf>
    <xf numFmtId="49" fontId="17" fillId="5" borderId="43" xfId="0" applyNumberFormat="1" applyFont="1" applyFill="1" applyBorder="1" applyAlignment="1">
      <alignment horizontal="left" vertical="top" wrapText="1"/>
    </xf>
    <xf numFmtId="0" fontId="17" fillId="6" borderId="0" xfId="0" applyFont="1" applyFill="1"/>
    <xf numFmtId="0" fontId="17" fillId="6" borderId="43" xfId="0" applyFont="1" applyFill="1" applyBorder="1" applyAlignment="1">
      <alignment horizontal="center" vertical="top" shrinkToFit="1"/>
    </xf>
    <xf numFmtId="164" fontId="17" fillId="6" borderId="43" xfId="0" applyNumberFormat="1" applyFont="1" applyFill="1" applyBorder="1" applyAlignment="1">
      <alignment vertical="top" shrinkToFit="1"/>
    </xf>
    <xf numFmtId="4" fontId="17" fillId="6" borderId="43" xfId="0" applyNumberFormat="1" applyFont="1" applyFill="1" applyBorder="1" applyAlignment="1">
      <alignment vertical="top" shrinkToFit="1"/>
    </xf>
    <xf numFmtId="49" fontId="17" fillId="6" borderId="40" xfId="0" applyNumberFormat="1" applyFont="1" applyFill="1" applyBorder="1" applyAlignment="1">
      <alignment horizontal="left" vertical="top" wrapText="1"/>
    </xf>
    <xf numFmtId="0" fontId="17" fillId="6" borderId="40" xfId="0" applyFont="1" applyFill="1" applyBorder="1" applyAlignment="1">
      <alignment horizontal="center" vertical="top" shrinkToFit="1"/>
    </xf>
    <xf numFmtId="164" fontId="17" fillId="6" borderId="40" xfId="0" applyNumberFormat="1" applyFont="1" applyFill="1" applyBorder="1" applyAlignment="1">
      <alignment vertical="top" shrinkToFit="1"/>
    </xf>
    <xf numFmtId="4" fontId="17" fillId="6" borderId="40" xfId="0" applyNumberFormat="1" applyFont="1" applyFill="1" applyBorder="1" applyAlignment="1">
      <alignment vertical="top" shrinkToFit="1"/>
    </xf>
    <xf numFmtId="49" fontId="17" fillId="6" borderId="43" xfId="0" applyNumberFormat="1" applyFont="1" applyFill="1" applyBorder="1" applyAlignment="1">
      <alignment horizontal="left" vertical="top" wrapText="1"/>
    </xf>
    <xf numFmtId="49" fontId="17" fillId="6" borderId="0" xfId="0" applyNumberFormat="1" applyFont="1" applyFill="1" applyAlignment="1">
      <alignment horizontal="left" vertical="top" wrapText="1"/>
    </xf>
    <xf numFmtId="49" fontId="17" fillId="5" borderId="40" xfId="0" applyNumberFormat="1" applyFont="1" applyFill="1" applyBorder="1" applyAlignment="1">
      <alignment horizontal="left" vertical="top" wrapText="1"/>
    </xf>
    <xf numFmtId="0" fontId="17" fillId="5" borderId="0" xfId="0" applyFont="1" applyFill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 wrapText="1"/>
    </xf>
    <xf numFmtId="49" fontId="7" fillId="0" borderId="3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1" fillId="0" borderId="18" xfId="0" applyFont="1" applyBorder="1" applyAlignment="1">
      <alignment horizontal="left" vertical="top" wrapText="1"/>
    </xf>
    <xf numFmtId="0" fontId="21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21" fillId="0" borderId="35" xfId="0" applyFont="1" applyFill="1" applyBorder="1" applyAlignment="1">
      <alignment horizontal="left" vertical="top" wrapText="1"/>
    </xf>
    <xf numFmtId="0" fontId="21" fillId="6" borderId="18" xfId="0" applyFont="1" applyFill="1" applyBorder="1" applyAlignment="1">
      <alignment horizontal="left" vertical="top" wrapText="1"/>
    </xf>
    <xf numFmtId="0" fontId="21" fillId="6" borderId="18" xfId="0" applyFont="1" applyFill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225" t="s">
        <v>41</v>
      </c>
      <c r="B2" s="225"/>
      <c r="C2" s="225"/>
      <c r="D2" s="225"/>
      <c r="E2" s="225"/>
      <c r="F2" s="225"/>
      <c r="G2" s="22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1" zoomScaleNormal="100" zoomScaleSheetLayoutView="75" workbookViewId="0">
      <selection activeCell="G47" sqref="G47"/>
    </sheetView>
  </sheetViews>
  <sheetFormatPr defaultColWidth="9" defaultRowHeight="12.75"/>
  <cols>
    <col min="1" max="1" width="9.1406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>
      <c r="A2" s="2"/>
      <c r="B2" s="77" t="s">
        <v>24</v>
      </c>
      <c r="C2" s="78"/>
      <c r="D2" s="79" t="s">
        <v>49</v>
      </c>
      <c r="E2" s="235" t="s">
        <v>50</v>
      </c>
      <c r="F2" s="236"/>
      <c r="G2" s="236"/>
      <c r="H2" s="236"/>
      <c r="I2" s="236"/>
      <c r="J2" s="237"/>
      <c r="O2" s="1"/>
    </row>
    <row r="3" spans="1:15" ht="27" customHeight="1">
      <c r="A3" s="2"/>
      <c r="B3" s="80" t="s">
        <v>47</v>
      </c>
      <c r="C3" s="78"/>
      <c r="D3" s="81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>
      <c r="A4" s="76">
        <v>436</v>
      </c>
      <c r="B4" s="82" t="s">
        <v>48</v>
      </c>
      <c r="C4" s="83"/>
      <c r="D4" s="84" t="s">
        <v>43</v>
      </c>
      <c r="E4" s="248" t="s">
        <v>44</v>
      </c>
      <c r="F4" s="249"/>
      <c r="G4" s="249"/>
      <c r="H4" s="249"/>
      <c r="I4" s="249"/>
      <c r="J4" s="250"/>
    </row>
    <row r="5" spans="1:15" ht="24" customHeight="1">
      <c r="A5" s="2"/>
      <c r="B5" s="31" t="s">
        <v>23</v>
      </c>
      <c r="D5" s="253"/>
      <c r="E5" s="254"/>
      <c r="F5" s="254"/>
      <c r="G5" s="254"/>
      <c r="H5" s="18" t="s">
        <v>42</v>
      </c>
      <c r="I5" s="22"/>
      <c r="J5" s="8"/>
    </row>
    <row r="6" spans="1:15" ht="15.75" customHeight="1">
      <c r="A6" s="2"/>
      <c r="B6" s="28"/>
      <c r="C6" s="55"/>
      <c r="D6" s="255"/>
      <c r="E6" s="256"/>
      <c r="F6" s="256"/>
      <c r="G6" s="256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57"/>
      <c r="F7" s="258"/>
      <c r="G7" s="258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2"/>
      <c r="E11" s="242"/>
      <c r="F11" s="242"/>
      <c r="G11" s="242"/>
      <c r="H11" s="18" t="s">
        <v>42</v>
      </c>
      <c r="I11" s="22"/>
      <c r="J11" s="8"/>
    </row>
    <row r="12" spans="1:15" ht="15.75" customHeight="1">
      <c r="A12" s="2"/>
      <c r="B12" s="28"/>
      <c r="C12" s="55"/>
      <c r="D12" s="247"/>
      <c r="E12" s="247"/>
      <c r="F12" s="247"/>
      <c r="G12" s="247"/>
      <c r="H12" s="18" t="s">
        <v>36</v>
      </c>
      <c r="I12" s="22"/>
      <c r="J12" s="8"/>
    </row>
    <row r="13" spans="1:15" ht="15.75" customHeight="1">
      <c r="A13" s="2"/>
      <c r="B13" s="29"/>
      <c r="C13" s="56"/>
      <c r="D13" s="53"/>
      <c r="E13" s="251"/>
      <c r="F13" s="252"/>
      <c r="G13" s="25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>
      <c r="A15" s="2"/>
      <c r="B15" s="35" t="s">
        <v>34</v>
      </c>
      <c r="C15" s="61"/>
      <c r="D15" s="54"/>
      <c r="E15" s="241" t="s">
        <v>32</v>
      </c>
      <c r="F15" s="241"/>
      <c r="G15" s="243" t="s">
        <v>33</v>
      </c>
      <c r="H15" s="243"/>
      <c r="I15" s="243" t="s">
        <v>31</v>
      </c>
      <c r="J15" s="244"/>
    </row>
    <row r="16" spans="1:15" ht="23.25" hidden="1" customHeight="1">
      <c r="A16" s="2"/>
      <c r="B16" s="38" t="s">
        <v>26</v>
      </c>
      <c r="C16" s="62"/>
      <c r="D16" s="63"/>
      <c r="E16" s="232"/>
      <c r="F16" s="233"/>
      <c r="G16" s="232"/>
      <c r="H16" s="233"/>
      <c r="I16" s="232"/>
      <c r="J16" s="234"/>
    </row>
    <row r="17" spans="1:10" ht="23.25" hidden="1" customHeight="1">
      <c r="A17" s="2"/>
      <c r="B17" s="38" t="s">
        <v>27</v>
      </c>
      <c r="C17" s="62"/>
      <c r="D17" s="63"/>
      <c r="E17" s="232"/>
      <c r="F17" s="233"/>
      <c r="G17" s="232"/>
      <c r="H17" s="233"/>
      <c r="I17" s="232"/>
      <c r="J17" s="234"/>
    </row>
    <row r="18" spans="1:10" ht="23.25" hidden="1" customHeight="1">
      <c r="A18" s="2"/>
      <c r="B18" s="38" t="s">
        <v>28</v>
      </c>
      <c r="C18" s="62"/>
      <c r="D18" s="63"/>
      <c r="E18" s="232"/>
      <c r="F18" s="233"/>
      <c r="G18" s="232"/>
      <c r="H18" s="233"/>
      <c r="I18" s="232"/>
      <c r="J18" s="234"/>
    </row>
    <row r="19" spans="1:10" ht="23.25" hidden="1" customHeight="1">
      <c r="A19" s="2"/>
      <c r="B19" s="38" t="s">
        <v>29</v>
      </c>
      <c r="C19" s="62"/>
      <c r="D19" s="63"/>
      <c r="E19" s="232"/>
      <c r="F19" s="233"/>
      <c r="G19" s="232"/>
      <c r="H19" s="233"/>
      <c r="I19" s="232"/>
      <c r="J19" s="234"/>
    </row>
    <row r="20" spans="1:10" ht="23.25" hidden="1" customHeight="1">
      <c r="A20" s="2"/>
      <c r="B20" s="38" t="s">
        <v>30</v>
      </c>
      <c r="C20" s="62"/>
      <c r="D20" s="63"/>
      <c r="E20" s="232"/>
      <c r="F20" s="233"/>
      <c r="G20" s="232"/>
      <c r="H20" s="233"/>
      <c r="I20" s="232"/>
      <c r="J20" s="234"/>
    </row>
    <row r="21" spans="1:10" ht="23.25" hidden="1" customHeight="1">
      <c r="A21" s="2"/>
      <c r="B21" s="48" t="s">
        <v>31</v>
      </c>
      <c r="C21" s="64"/>
      <c r="D21" s="65"/>
      <c r="E21" s="245">
        <f>SUM(E16:F20)</f>
        <v>0</v>
      </c>
      <c r="F21" s="246"/>
      <c r="G21" s="245">
        <f>SUM(G16:H20)</f>
        <v>0</v>
      </c>
      <c r="H21" s="246"/>
      <c r="I21" s="245">
        <f>SUM(I16:J20)</f>
        <v>0</v>
      </c>
      <c r="J21" s="264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13</v>
      </c>
      <c r="C23" s="62"/>
      <c r="D23" s="63"/>
      <c r="E23" s="67">
        <v>15</v>
      </c>
      <c r="F23" s="39" t="s">
        <v>0</v>
      </c>
      <c r="G23" s="262">
        <v>0</v>
      </c>
      <c r="H23" s="263"/>
      <c r="I23" s="263"/>
      <c r="J23" s="40" t="str">
        <f t="shared" ref="J23:J28" si="0">Mena</f>
        <v>CZK</v>
      </c>
    </row>
    <row r="24" spans="1:10" ht="23.25" customHeight="1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60">
        <v>0</v>
      </c>
      <c r="H24" s="261"/>
      <c r="I24" s="261"/>
      <c r="J24" s="40" t="str">
        <f t="shared" si="0"/>
        <v>CZK</v>
      </c>
    </row>
    <row r="25" spans="1:10" ht="23.25" customHeight="1">
      <c r="A25" s="2"/>
      <c r="B25" s="38" t="s">
        <v>15</v>
      </c>
      <c r="C25" s="62"/>
      <c r="D25" s="63"/>
      <c r="E25" s="67">
        <v>21</v>
      </c>
      <c r="F25" s="39" t="s">
        <v>0</v>
      </c>
      <c r="G25" s="262">
        <v>0</v>
      </c>
      <c r="H25" s="263"/>
      <c r="I25" s="263"/>
      <c r="J25" s="40" t="str">
        <f t="shared" si="0"/>
        <v>CZK</v>
      </c>
    </row>
    <row r="26" spans="1:10" ht="23.25" customHeight="1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f>ZakladDPHZakl*1.21-ZakladDPHZakl</f>
        <v>0</v>
      </c>
      <c r="H26" s="230"/>
      <c r="I26" s="230"/>
      <c r="J26" s="37" t="str">
        <f t="shared" si="0"/>
        <v>CZK</v>
      </c>
    </row>
    <row r="27" spans="1:10" ht="23.25" customHeight="1" thickBot="1">
      <c r="A27" s="2"/>
      <c r="B27" s="31" t="s">
        <v>5</v>
      </c>
      <c r="C27" s="70"/>
      <c r="D27" s="71"/>
      <c r="E27" s="70"/>
      <c r="F27" s="16"/>
      <c r="G27" s="231">
        <v>0</v>
      </c>
      <c r="H27" s="231"/>
      <c r="I27" s="231"/>
      <c r="J27" s="41" t="str">
        <f t="shared" si="0"/>
        <v>CZK</v>
      </c>
    </row>
    <row r="28" spans="1:10" ht="27.75" hidden="1" customHeight="1" thickBot="1">
      <c r="A28" s="2"/>
      <c r="B28" s="110" t="s">
        <v>25</v>
      </c>
      <c r="C28" s="111"/>
      <c r="D28" s="111"/>
      <c r="E28" s="112"/>
      <c r="F28" s="113"/>
      <c r="G28" s="265">
        <v>555557.57999999996</v>
      </c>
      <c r="H28" s="266"/>
      <c r="I28" s="266"/>
      <c r="J28" s="114" t="str">
        <f t="shared" si="0"/>
        <v>CZK</v>
      </c>
    </row>
    <row r="29" spans="1:10" ht="27.75" customHeight="1" thickBot="1">
      <c r="A29" s="2"/>
      <c r="B29" s="110" t="s">
        <v>37</v>
      </c>
      <c r="C29" s="115"/>
      <c r="D29" s="115"/>
      <c r="E29" s="115"/>
      <c r="F29" s="116"/>
      <c r="G29" s="265">
        <v>0</v>
      </c>
      <c r="H29" s="265"/>
      <c r="I29" s="265"/>
      <c r="J29" s="117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67"/>
      <c r="E34" s="268"/>
      <c r="G34" s="269"/>
      <c r="H34" s="270"/>
      <c r="I34" s="270"/>
      <c r="J34" s="25"/>
    </row>
    <row r="35" spans="1:10" ht="12.75" customHeight="1">
      <c r="A35" s="2"/>
      <c r="B35" s="2"/>
      <c r="D35" s="259" t="s">
        <v>2</v>
      </c>
      <c r="E35" s="25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>
      <c r="A39" s="86">
        <v>1</v>
      </c>
      <c r="B39" s="96" t="s">
        <v>51</v>
      </c>
      <c r="C39" s="271"/>
      <c r="D39" s="271"/>
      <c r="E39" s="271"/>
      <c r="F39" s="97">
        <v>0</v>
      </c>
      <c r="G39" s="98">
        <v>555557.57999999996</v>
      </c>
      <c r="H39" s="99">
        <v>116667.09</v>
      </c>
      <c r="I39" s="99">
        <v>672224.67</v>
      </c>
      <c r="J39" s="100">
        <f>IF(CenaCelkemVypocet=0,"",I39/CenaCelkemVypocet*100)</f>
        <v>100</v>
      </c>
    </row>
    <row r="40" spans="1:10" ht="25.5" hidden="1" customHeight="1">
      <c r="A40" s="86">
        <v>2</v>
      </c>
      <c r="B40" s="101" t="s">
        <v>45</v>
      </c>
      <c r="C40" s="272" t="s">
        <v>46</v>
      </c>
      <c r="D40" s="272"/>
      <c r="E40" s="272"/>
      <c r="F40" s="102">
        <v>0</v>
      </c>
      <c r="G40" s="103">
        <v>555557.57999999996</v>
      </c>
      <c r="H40" s="103">
        <v>116667.09</v>
      </c>
      <c r="I40" s="103">
        <v>672224.67</v>
      </c>
      <c r="J40" s="104">
        <f>IF(CenaCelkemVypocet=0,"",I40/CenaCelkemVypocet*100)</f>
        <v>100</v>
      </c>
    </row>
    <row r="41" spans="1:10" ht="25.5" hidden="1" customHeight="1">
      <c r="A41" s="86">
        <v>3</v>
      </c>
      <c r="B41" s="105" t="s">
        <v>43</v>
      </c>
      <c r="C41" s="271" t="s">
        <v>44</v>
      </c>
      <c r="D41" s="271"/>
      <c r="E41" s="271"/>
      <c r="F41" s="106">
        <v>0</v>
      </c>
      <c r="G41" s="99">
        <v>555557.57999999996</v>
      </c>
      <c r="H41" s="99">
        <v>116667.09</v>
      </c>
      <c r="I41" s="99">
        <v>672224.67</v>
      </c>
      <c r="J41" s="100">
        <f>IF(CenaCelkemVypocet=0,"",I41/CenaCelkemVypocet*100)</f>
        <v>100</v>
      </c>
    </row>
    <row r="42" spans="1:10" ht="25.5" hidden="1" customHeight="1">
      <c r="A42" s="86"/>
      <c r="B42" s="273" t="s">
        <v>52</v>
      </c>
      <c r="C42" s="274"/>
      <c r="D42" s="274"/>
      <c r="E42" s="275"/>
      <c r="F42" s="107">
        <f>SUMIF(A39:A41,"=1",F39:F41)</f>
        <v>0</v>
      </c>
      <c r="G42" s="108">
        <f>SUMIF(A39:A41,"=1",G39:G41)</f>
        <v>555557.57999999996</v>
      </c>
      <c r="H42" s="108">
        <f>SUMIF(A39:A41,"=1",H39:H41)</f>
        <v>116667.09</v>
      </c>
      <c r="I42" s="108">
        <f>SUMIF(A39:A41,"=1",I39:I41)</f>
        <v>672224.67</v>
      </c>
      <c r="J42" s="109">
        <f>SUMIF(A39:A41,"=1",J39:J41)</f>
        <v>100</v>
      </c>
    </row>
    <row r="44" spans="1:10">
      <c r="A44" t="s">
        <v>54</v>
      </c>
      <c r="B44" t="s">
        <v>55</v>
      </c>
    </row>
    <row r="45" spans="1:10">
      <c r="A45" t="s">
        <v>56</v>
      </c>
      <c r="B45" t="s">
        <v>57</v>
      </c>
    </row>
    <row r="46" spans="1:10">
      <c r="A46" t="s">
        <v>58</v>
      </c>
      <c r="B46" t="s">
        <v>59</v>
      </c>
    </row>
    <row r="49" spans="1:10" ht="15.75">
      <c r="B49" s="118" t="s">
        <v>60</v>
      </c>
    </row>
    <row r="51" spans="1:10" ht="25.5" customHeight="1">
      <c r="A51" s="120"/>
      <c r="B51" s="123" t="s">
        <v>18</v>
      </c>
      <c r="C51" s="124"/>
      <c r="D51" s="124" t="s">
        <v>6</v>
      </c>
      <c r="E51" s="124"/>
      <c r="F51" s="124"/>
      <c r="G51" s="125" t="s">
        <v>32</v>
      </c>
      <c r="H51" s="125" t="s">
        <v>33</v>
      </c>
      <c r="I51" s="125" t="s">
        <v>31</v>
      </c>
      <c r="J51" s="126" t="s">
        <v>0</v>
      </c>
    </row>
    <row r="52" spans="1:10" ht="25.5" customHeight="1">
      <c r="A52" s="121">
        <v>0</v>
      </c>
      <c r="B52" s="127" t="s">
        <v>61</v>
      </c>
      <c r="C52" s="128"/>
      <c r="D52" s="276" t="s">
        <v>62</v>
      </c>
      <c r="E52" s="276"/>
      <c r="F52" s="277"/>
      <c r="G52" s="132"/>
      <c r="H52" s="132"/>
      <c r="I52" s="132">
        <f>'SO01 D.1.4.5 Pol'!G8</f>
        <v>0</v>
      </c>
      <c r="J52" s="133" t="str">
        <f t="shared" ref="J52:J58" si="1">IF(CenaCelkemUzivDily=0,"",I52/CenaCelkemUzivDily*100)</f>
        <v/>
      </c>
    </row>
    <row r="53" spans="1:10" ht="25.5" customHeight="1">
      <c r="A53" s="121">
        <v>0</v>
      </c>
      <c r="B53" s="127" t="s">
        <v>63</v>
      </c>
      <c r="C53" s="128"/>
      <c r="D53" s="276" t="s">
        <v>30</v>
      </c>
      <c r="E53" s="276"/>
      <c r="F53" s="277"/>
      <c r="G53" s="132"/>
      <c r="H53" s="132"/>
      <c r="I53" s="132">
        <f>'SO01 D.1.4.5 Pol'!G12</f>
        <v>0</v>
      </c>
      <c r="J53" s="133" t="str">
        <f t="shared" si="1"/>
        <v/>
      </c>
    </row>
    <row r="54" spans="1:10" ht="25.5" customHeight="1">
      <c r="A54" s="121">
        <v>0</v>
      </c>
      <c r="B54" s="127" t="s">
        <v>64</v>
      </c>
      <c r="C54" s="128"/>
      <c r="D54" s="276" t="s">
        <v>65</v>
      </c>
      <c r="E54" s="276"/>
      <c r="F54" s="277"/>
      <c r="G54" s="132"/>
      <c r="H54" s="132"/>
      <c r="I54" s="132">
        <f>'SO01 D.1.4.5 Pol'!G22</f>
        <v>0</v>
      </c>
      <c r="J54" s="133" t="str">
        <f t="shared" si="1"/>
        <v/>
      </c>
    </row>
    <row r="55" spans="1:10" ht="25.5" customHeight="1">
      <c r="A55" s="121">
        <v>0</v>
      </c>
      <c r="B55" s="127" t="s">
        <v>66</v>
      </c>
      <c r="C55" s="128"/>
      <c r="D55" s="278" t="s">
        <v>67</v>
      </c>
      <c r="E55" s="278"/>
      <c r="F55" s="279"/>
      <c r="G55" s="132"/>
      <c r="H55" s="132"/>
      <c r="I55" s="132">
        <f>'SO01 D.1.4.5 Pol'!G43</f>
        <v>0</v>
      </c>
      <c r="J55" s="133" t="str">
        <f t="shared" si="1"/>
        <v/>
      </c>
    </row>
    <row r="56" spans="1:10" ht="25.5" customHeight="1">
      <c r="A56" s="121">
        <v>0</v>
      </c>
      <c r="B56" s="127" t="s">
        <v>68</v>
      </c>
      <c r="C56" s="128"/>
      <c r="D56" s="276" t="s">
        <v>69</v>
      </c>
      <c r="E56" s="276"/>
      <c r="F56" s="277"/>
      <c r="G56" s="132"/>
      <c r="H56" s="132"/>
      <c r="I56" s="132">
        <f>'SO01 D.1.4.5 Pol'!G72</f>
        <v>0</v>
      </c>
      <c r="J56" s="133" t="str">
        <f t="shared" si="1"/>
        <v/>
      </c>
    </row>
    <row r="57" spans="1:10" ht="25.5" customHeight="1">
      <c r="A57" s="121">
        <v>0</v>
      </c>
      <c r="B57" s="127" t="s">
        <v>70</v>
      </c>
      <c r="C57" s="128"/>
      <c r="D57" s="276" t="s">
        <v>71</v>
      </c>
      <c r="E57" s="276"/>
      <c r="F57" s="277"/>
      <c r="G57" s="132"/>
      <c r="H57" s="132"/>
      <c r="I57" s="132">
        <f>'SO01 D.1.4.5 Pol'!G99</f>
        <v>0</v>
      </c>
      <c r="J57" s="133" t="str">
        <f t="shared" si="1"/>
        <v/>
      </c>
    </row>
    <row r="58" spans="1:10" ht="25.5" customHeight="1">
      <c r="A58" s="121">
        <v>0</v>
      </c>
      <c r="B58" s="127" t="s">
        <v>72</v>
      </c>
      <c r="C58" s="128"/>
      <c r="D58" s="276" t="s">
        <v>73</v>
      </c>
      <c r="E58" s="276"/>
      <c r="F58" s="277"/>
      <c r="G58" s="132"/>
      <c r="H58" s="132"/>
      <c r="I58" s="132">
        <f>'SO01 D.1.4.5 Pol'!G113</f>
        <v>0</v>
      </c>
      <c r="J58" s="133" t="str">
        <f t="shared" si="1"/>
        <v/>
      </c>
    </row>
    <row r="59" spans="1:10" ht="25.5" customHeight="1">
      <c r="A59" s="122"/>
      <c r="B59" s="129" t="s">
        <v>1</v>
      </c>
      <c r="C59" s="130"/>
      <c r="D59" s="130"/>
      <c r="E59" s="130"/>
      <c r="F59" s="131"/>
      <c r="G59" s="134">
        <f>SUMIF(A52:A58,"=0",G52:G58)</f>
        <v>0</v>
      </c>
      <c r="H59" s="134">
        <f>SUMIF(A52:A58,"=0",H52:H58)</f>
        <v>0</v>
      </c>
      <c r="I59" s="134">
        <f>SUMIF(A52:A58,"=0",I52:I58)</f>
        <v>0</v>
      </c>
      <c r="J59" s="135">
        <f>SUMIF(A52:A58,"=0",J52:J58)</f>
        <v>0</v>
      </c>
    </row>
    <row r="60" spans="1:10">
      <c r="G60" s="85"/>
      <c r="H60" s="85"/>
      <c r="I60" s="85"/>
      <c r="J60" s="85"/>
    </row>
    <row r="61" spans="1:10">
      <c r="G61" s="85"/>
      <c r="H61" s="85"/>
      <c r="I61" s="85"/>
      <c r="J61" s="85"/>
    </row>
    <row r="62" spans="1:10">
      <c r="G62" s="85"/>
      <c r="H62" s="85"/>
      <c r="I62" s="85"/>
      <c r="J62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58:F58"/>
    <mergeCell ref="D53:F53"/>
    <mergeCell ref="D54:F54"/>
    <mergeCell ref="D55:F55"/>
    <mergeCell ref="D56:F56"/>
    <mergeCell ref="D57:F57"/>
    <mergeCell ref="C39:E39"/>
    <mergeCell ref="C40:E40"/>
    <mergeCell ref="C41:E41"/>
    <mergeCell ref="B42:E42"/>
    <mergeCell ref="D52:F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80" t="s">
        <v>7</v>
      </c>
      <c r="B1" s="280"/>
      <c r="C1" s="281"/>
      <c r="D1" s="280"/>
      <c r="E1" s="280"/>
      <c r="F1" s="280"/>
      <c r="G1" s="280"/>
    </row>
    <row r="2" spans="1:7" ht="24.95" customHeight="1">
      <c r="A2" s="50" t="s">
        <v>8</v>
      </c>
      <c r="B2" s="49"/>
      <c r="C2" s="282"/>
      <c r="D2" s="282"/>
      <c r="E2" s="282"/>
      <c r="F2" s="282"/>
      <c r="G2" s="283"/>
    </row>
    <row r="3" spans="1:7" ht="24.95" customHeight="1">
      <c r="A3" s="50" t="s">
        <v>9</v>
      </c>
      <c r="B3" s="49"/>
      <c r="C3" s="282"/>
      <c r="D3" s="282"/>
      <c r="E3" s="282"/>
      <c r="F3" s="282"/>
      <c r="G3" s="283"/>
    </row>
    <row r="4" spans="1:7" ht="24.95" customHeight="1">
      <c r="A4" s="50" t="s">
        <v>10</v>
      </c>
      <c r="B4" s="49"/>
      <c r="C4" s="282"/>
      <c r="D4" s="282"/>
      <c r="E4" s="282"/>
      <c r="F4" s="282"/>
      <c r="G4" s="283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>
    <outlinePr summaryBelow="0"/>
  </sheetPr>
  <dimension ref="A1:BH5011"/>
  <sheetViews>
    <sheetView tabSelected="1" topLeftCell="B1" workbookViewId="0">
      <pane ySplit="7" topLeftCell="A8" activePane="bottomLeft" state="frozen"/>
      <selection pane="bottomLeft" activeCell="J95" sqref="J95"/>
    </sheetView>
  </sheetViews>
  <sheetFormatPr defaultRowHeight="12.75" outlineLevelRow="3"/>
  <cols>
    <col min="1" max="1" width="3.42578125" customWidth="1"/>
    <col min="2" max="2" width="14.285156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1" max="11" width="7.42578125" customWidth="1"/>
    <col min="12" max="12" width="7.140625" customWidth="1"/>
    <col min="13" max="13" width="12.42578125" customWidth="1"/>
    <col min="14" max="14" width="9.85546875" customWidth="1"/>
    <col min="15" max="15" width="0.42578125" customWidth="1"/>
    <col min="16" max="16" width="0.140625" customWidth="1"/>
    <col min="17" max="17" width="8.7109375" hidden="1" customWidth="1"/>
    <col min="18" max="18" width="0.42578125" customWidth="1"/>
    <col min="19" max="19" width="0.5703125" customWidth="1"/>
    <col min="20" max="20" width="0.28515625" customWidth="1"/>
    <col min="21" max="21" width="12.140625" customWidth="1"/>
    <col min="22" max="22" width="6.7109375" customWidth="1"/>
    <col min="23" max="23" width="6.140625" customWidth="1"/>
    <col min="24" max="24" width="11.28515625" customWidth="1"/>
    <col min="25" max="25" width="12.7109375" customWidth="1"/>
    <col min="26" max="27" width="0.42578125" customWidth="1"/>
    <col min="28" max="28" width="0.140625" customWidth="1"/>
    <col min="29" max="29" width="11.140625" hidden="1" customWidth="1"/>
    <col min="30" max="30" width="0.42578125" customWidth="1"/>
    <col min="31" max="31" width="0.140625" customWidth="1"/>
    <col min="32" max="32" width="11.5703125" customWidth="1"/>
    <col min="33" max="33" width="0.28515625" customWidth="1"/>
    <col min="34" max="34" width="0.42578125" customWidth="1"/>
    <col min="35" max="35" width="0.28515625" customWidth="1"/>
    <col min="36" max="36" width="0.140625" customWidth="1"/>
    <col min="37" max="37" width="20.42578125" customWidth="1"/>
    <col min="38" max="38" width="19.5703125" customWidth="1"/>
    <col min="39" max="39" width="24.5703125" customWidth="1"/>
    <col min="40" max="41" width="5.140625" customWidth="1"/>
    <col min="53" max="53" width="73.7109375" customWidth="1"/>
  </cols>
  <sheetData>
    <row r="1" spans="1:60" ht="15.75" customHeight="1">
      <c r="A1" s="286" t="s">
        <v>7</v>
      </c>
      <c r="B1" s="286"/>
      <c r="C1" s="286"/>
      <c r="D1" s="286"/>
      <c r="E1" s="286"/>
      <c r="F1" s="286"/>
      <c r="G1" s="286"/>
      <c r="H1" s="143"/>
      <c r="I1" s="143"/>
      <c r="AG1" t="s">
        <v>74</v>
      </c>
    </row>
    <row r="2" spans="1:60" ht="24.95" customHeight="1">
      <c r="A2" s="50" t="s">
        <v>8</v>
      </c>
      <c r="B2" s="49" t="s">
        <v>49</v>
      </c>
      <c r="C2" s="287" t="s">
        <v>50</v>
      </c>
      <c r="D2" s="288"/>
      <c r="E2" s="288"/>
      <c r="F2" s="288"/>
      <c r="G2" s="289"/>
      <c r="H2" s="143"/>
      <c r="I2" s="143"/>
      <c r="AG2" t="s">
        <v>75</v>
      </c>
    </row>
    <row r="3" spans="1:60" ht="24.95" customHeight="1">
      <c r="A3" s="50" t="s">
        <v>9</v>
      </c>
      <c r="B3" s="49" t="s">
        <v>45</v>
      </c>
      <c r="C3" s="287" t="s">
        <v>46</v>
      </c>
      <c r="D3" s="288"/>
      <c r="E3" s="288"/>
      <c r="F3" s="288"/>
      <c r="G3" s="289"/>
      <c r="H3" s="143"/>
      <c r="I3" s="143"/>
      <c r="AC3" s="119" t="s">
        <v>75</v>
      </c>
      <c r="AG3" t="s">
        <v>76</v>
      </c>
    </row>
    <row r="4" spans="1:60" ht="24.95" customHeight="1">
      <c r="A4" s="136" t="s">
        <v>10</v>
      </c>
      <c r="B4" s="137" t="s">
        <v>43</v>
      </c>
      <c r="C4" s="290" t="s">
        <v>44</v>
      </c>
      <c r="D4" s="291"/>
      <c r="E4" s="291"/>
      <c r="F4" s="291"/>
      <c r="G4" s="292"/>
      <c r="H4" s="143"/>
      <c r="I4" s="143"/>
      <c r="AG4" t="s">
        <v>77</v>
      </c>
    </row>
    <row r="5" spans="1:60" ht="21" customHeight="1">
      <c r="D5" s="10"/>
      <c r="H5" s="143"/>
      <c r="I5" s="143"/>
    </row>
    <row r="6" spans="1:60" ht="27" customHeight="1">
      <c r="A6" s="139" t="s">
        <v>78</v>
      </c>
      <c r="B6" s="141" t="s">
        <v>79</v>
      </c>
      <c r="C6" s="141" t="s">
        <v>80</v>
      </c>
      <c r="D6" s="140" t="s">
        <v>81</v>
      </c>
      <c r="E6" s="139" t="s">
        <v>82</v>
      </c>
      <c r="F6" s="138" t="s">
        <v>83</v>
      </c>
      <c r="G6" s="139" t="s">
        <v>31</v>
      </c>
      <c r="H6" s="144" t="s">
        <v>32</v>
      </c>
      <c r="I6" s="144" t="s">
        <v>84</v>
      </c>
      <c r="J6" s="142" t="s">
        <v>33</v>
      </c>
      <c r="K6" s="142" t="s">
        <v>85</v>
      </c>
      <c r="L6" s="142" t="s">
        <v>86</v>
      </c>
      <c r="M6" s="142" t="s">
        <v>87</v>
      </c>
      <c r="N6" s="142" t="s">
        <v>88</v>
      </c>
      <c r="O6" s="142" t="s">
        <v>89</v>
      </c>
      <c r="P6" s="142" t="s">
        <v>90</v>
      </c>
      <c r="Q6" s="142" t="s">
        <v>91</v>
      </c>
      <c r="R6" s="142" t="s">
        <v>92</v>
      </c>
      <c r="S6" s="142" t="s">
        <v>93</v>
      </c>
      <c r="T6" s="142" t="s">
        <v>94</v>
      </c>
      <c r="U6" s="142" t="s">
        <v>95</v>
      </c>
      <c r="V6" s="142" t="s">
        <v>96</v>
      </c>
      <c r="W6" s="142" t="s">
        <v>97</v>
      </c>
      <c r="X6" s="142" t="s">
        <v>98</v>
      </c>
      <c r="Y6" s="142" t="s">
        <v>99</v>
      </c>
    </row>
    <row r="7" spans="1:60" hidden="1">
      <c r="A7" s="3"/>
      <c r="B7" s="4"/>
      <c r="C7" s="4"/>
      <c r="D7" s="6"/>
      <c r="E7" s="145"/>
      <c r="F7" s="146"/>
      <c r="G7" s="146"/>
      <c r="H7" s="147"/>
      <c r="I7" s="147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  <c r="Y7" s="146"/>
    </row>
    <row r="8" spans="1:60">
      <c r="A8" s="155" t="s">
        <v>100</v>
      </c>
      <c r="B8" s="156" t="s">
        <v>61</v>
      </c>
      <c r="C8" s="183" t="s">
        <v>62</v>
      </c>
      <c r="D8" s="157"/>
      <c r="E8" s="158"/>
      <c r="F8" s="159"/>
      <c r="G8" s="159">
        <f>SUM(AF9:AF11)</f>
        <v>0</v>
      </c>
      <c r="H8" s="160"/>
      <c r="I8" s="161">
        <f>SUM(Z9:Z11)</f>
        <v>0</v>
      </c>
      <c r="J8" s="159"/>
      <c r="K8" s="159">
        <f>SUM(AA9:AA11)</f>
        <v>0</v>
      </c>
      <c r="L8" s="159"/>
      <c r="M8" s="159">
        <f>SUM(AB9:AB11)</f>
        <v>0</v>
      </c>
      <c r="N8" s="158"/>
      <c r="O8" s="158">
        <f>SUM(AC9:AC11)</f>
        <v>3.6999999999999998E-2</v>
      </c>
      <c r="P8" s="158"/>
      <c r="Q8" s="158">
        <f>SUM(AD9:AD11)</f>
        <v>0</v>
      </c>
      <c r="R8" s="159"/>
      <c r="S8" s="159"/>
      <c r="T8" s="159"/>
      <c r="U8" s="159"/>
      <c r="V8" s="159">
        <f>SUM(AE9:AE11)</f>
        <v>40.931999999999995</v>
      </c>
      <c r="W8" s="159"/>
      <c r="X8" s="162"/>
      <c r="Y8" s="154"/>
      <c r="AG8" t="s">
        <v>101</v>
      </c>
    </row>
    <row r="9" spans="1:60" ht="22.5" outlineLevel="1">
      <c r="A9" s="163">
        <v>1</v>
      </c>
      <c r="B9" s="164" t="s">
        <v>102</v>
      </c>
      <c r="C9" s="184" t="s">
        <v>103</v>
      </c>
      <c r="D9" s="165" t="s">
        <v>104</v>
      </c>
      <c r="E9" s="166">
        <v>100</v>
      </c>
      <c r="F9" s="167">
        <v>0</v>
      </c>
      <c r="G9" s="167">
        <f>F9*E9</f>
        <v>0</v>
      </c>
      <c r="H9" s="167"/>
      <c r="I9" s="169">
        <v>0</v>
      </c>
      <c r="J9" s="167">
        <v>0</v>
      </c>
      <c r="K9" s="167">
        <v>0</v>
      </c>
      <c r="L9" s="167">
        <v>21</v>
      </c>
      <c r="M9" s="167">
        <v>0</v>
      </c>
      <c r="N9" s="166">
        <v>5.0000000000000002E-5</v>
      </c>
      <c r="O9" s="166">
        <v>5.0000000000000001E-3</v>
      </c>
      <c r="P9" s="166">
        <v>0</v>
      </c>
      <c r="Q9" s="166">
        <v>0</v>
      </c>
      <c r="R9" s="167"/>
      <c r="S9" s="167" t="s">
        <v>105</v>
      </c>
      <c r="T9" s="167" t="s">
        <v>105</v>
      </c>
      <c r="U9" s="167">
        <v>7.8E-2</v>
      </c>
      <c r="V9" s="167">
        <v>7.8</v>
      </c>
      <c r="W9" s="167"/>
      <c r="X9" s="170" t="s">
        <v>106</v>
      </c>
      <c r="Y9" s="151" t="s">
        <v>107</v>
      </c>
      <c r="Z9" s="171">
        <f>I9</f>
        <v>0</v>
      </c>
      <c r="AA9" s="171">
        <f>K9</f>
        <v>0</v>
      </c>
      <c r="AB9" s="171">
        <f>M9</f>
        <v>0</v>
      </c>
      <c r="AC9" s="172">
        <f>O9</f>
        <v>5.0000000000000001E-3</v>
      </c>
      <c r="AD9" s="172">
        <f>Q9</f>
        <v>0</v>
      </c>
      <c r="AE9" s="171">
        <f>V9</f>
        <v>7.8</v>
      </c>
      <c r="AF9" s="171">
        <f>G9</f>
        <v>0</v>
      </c>
      <c r="AG9" s="173" t="s">
        <v>108</v>
      </c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</row>
    <row r="10" spans="1:60" ht="22.5" outlineLevel="1">
      <c r="A10" s="163">
        <v>2</v>
      </c>
      <c r="B10" s="164" t="s">
        <v>109</v>
      </c>
      <c r="C10" s="184" t="s">
        <v>110</v>
      </c>
      <c r="D10" s="165" t="s">
        <v>104</v>
      </c>
      <c r="E10" s="166">
        <v>400</v>
      </c>
      <c r="F10" s="167">
        <v>0</v>
      </c>
      <c r="G10" s="167">
        <f>F10*E10</f>
        <v>0</v>
      </c>
      <c r="H10" s="168"/>
      <c r="I10" s="169"/>
      <c r="J10" s="167"/>
      <c r="K10" s="167"/>
      <c r="L10" s="167">
        <v>21</v>
      </c>
      <c r="M10" s="167">
        <v>0</v>
      </c>
      <c r="N10" s="166">
        <v>8.0000000000000007E-5</v>
      </c>
      <c r="O10" s="166">
        <v>3.2000000000000001E-2</v>
      </c>
      <c r="P10" s="166">
        <v>0</v>
      </c>
      <c r="Q10" s="166">
        <v>0</v>
      </c>
      <c r="R10" s="167"/>
      <c r="S10" s="167" t="s">
        <v>105</v>
      </c>
      <c r="T10" s="167" t="s">
        <v>105</v>
      </c>
      <c r="U10" s="167">
        <v>8.2830000000000001E-2</v>
      </c>
      <c r="V10" s="167">
        <v>33.131999999999998</v>
      </c>
      <c r="W10" s="167"/>
      <c r="X10" s="170" t="s">
        <v>106</v>
      </c>
      <c r="Y10" s="151" t="s">
        <v>107</v>
      </c>
      <c r="Z10" s="171">
        <f>I10</f>
        <v>0</v>
      </c>
      <c r="AA10" s="171">
        <f>K10</f>
        <v>0</v>
      </c>
      <c r="AB10" s="171">
        <f>M10</f>
        <v>0</v>
      </c>
      <c r="AC10" s="172">
        <f>O10</f>
        <v>3.2000000000000001E-2</v>
      </c>
      <c r="AD10" s="172">
        <f>Q10</f>
        <v>0</v>
      </c>
      <c r="AE10" s="171">
        <f>V10</f>
        <v>33.131999999999998</v>
      </c>
      <c r="AF10" s="171">
        <f>G10</f>
        <v>0</v>
      </c>
      <c r="AG10" s="173" t="s">
        <v>108</v>
      </c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</row>
    <row r="11" spans="1:60" outlineLevel="1">
      <c r="A11" s="163">
        <v>3</v>
      </c>
      <c r="B11" s="164" t="s">
        <v>111</v>
      </c>
      <c r="C11" s="184" t="s">
        <v>112</v>
      </c>
      <c r="D11" s="165" t="s">
        <v>113</v>
      </c>
      <c r="E11" s="166">
        <v>550</v>
      </c>
      <c r="F11" s="167">
        <v>0</v>
      </c>
      <c r="G11" s="167">
        <f>F11*E11</f>
        <v>0</v>
      </c>
      <c r="H11" s="168"/>
      <c r="I11" s="169"/>
      <c r="J11" s="167"/>
      <c r="K11" s="167"/>
      <c r="L11" s="167">
        <v>21</v>
      </c>
      <c r="M11" s="167">
        <v>0</v>
      </c>
      <c r="N11" s="166">
        <v>0</v>
      </c>
      <c r="O11" s="166">
        <v>0</v>
      </c>
      <c r="P11" s="166">
        <v>0</v>
      </c>
      <c r="Q11" s="166">
        <v>0</v>
      </c>
      <c r="R11" s="167"/>
      <c r="S11" s="167" t="s">
        <v>114</v>
      </c>
      <c r="T11" s="167" t="s">
        <v>115</v>
      </c>
      <c r="U11" s="167">
        <v>0</v>
      </c>
      <c r="V11" s="167">
        <v>0</v>
      </c>
      <c r="W11" s="167"/>
      <c r="X11" s="170" t="s">
        <v>116</v>
      </c>
      <c r="Y11" s="151" t="s">
        <v>107</v>
      </c>
      <c r="Z11" s="171">
        <f>I11</f>
        <v>0</v>
      </c>
      <c r="AA11" s="171">
        <f>K11</f>
        <v>0</v>
      </c>
      <c r="AB11" s="171">
        <f>M11</f>
        <v>0</v>
      </c>
      <c r="AC11" s="172">
        <f>O11</f>
        <v>0</v>
      </c>
      <c r="AD11" s="172">
        <f>Q11</f>
        <v>0</v>
      </c>
      <c r="AE11" s="171">
        <f>V11</f>
        <v>0</v>
      </c>
      <c r="AF11" s="171">
        <f>G11</f>
        <v>0</v>
      </c>
      <c r="AG11" s="173" t="s">
        <v>117</v>
      </c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</row>
    <row r="12" spans="1:60">
      <c r="A12" s="155" t="s">
        <v>100</v>
      </c>
      <c r="B12" s="156" t="s">
        <v>63</v>
      </c>
      <c r="C12" s="183" t="s">
        <v>30</v>
      </c>
      <c r="D12" s="157"/>
      <c r="E12" s="158"/>
      <c r="F12" s="159"/>
      <c r="G12" s="159">
        <f>SUM(AF13:AF21)</f>
        <v>0</v>
      </c>
      <c r="H12" s="160"/>
      <c r="I12" s="161">
        <f>SUM(Z13:Z21)</f>
        <v>0</v>
      </c>
      <c r="J12" s="159"/>
      <c r="K12" s="159">
        <f>SUM(AA13:AA21)</f>
        <v>0</v>
      </c>
      <c r="L12" s="159"/>
      <c r="M12" s="159">
        <f>SUM(AB13:AB21)</f>
        <v>0</v>
      </c>
      <c r="N12" s="158"/>
      <c r="O12" s="158">
        <f>SUM(AC13:AC21)</f>
        <v>0</v>
      </c>
      <c r="P12" s="158"/>
      <c r="Q12" s="158">
        <f>SUM(AD13:AD21)</f>
        <v>0</v>
      </c>
      <c r="R12" s="159"/>
      <c r="S12" s="159"/>
      <c r="T12" s="159"/>
      <c r="U12" s="159"/>
      <c r="V12" s="159">
        <f>SUM(AE13:AE21)</f>
        <v>0</v>
      </c>
      <c r="W12" s="159"/>
      <c r="X12" s="162"/>
      <c r="Y12" s="154"/>
      <c r="AG12" t="s">
        <v>101</v>
      </c>
    </row>
    <row r="13" spans="1:60" outlineLevel="1" collapsed="1">
      <c r="A13" s="174">
        <v>86</v>
      </c>
      <c r="B13" s="175" t="s">
        <v>118</v>
      </c>
      <c r="C13" s="185" t="s">
        <v>119</v>
      </c>
      <c r="D13" s="176" t="s">
        <v>120</v>
      </c>
      <c r="E13" s="177">
        <v>1</v>
      </c>
      <c r="F13" s="178">
        <v>0</v>
      </c>
      <c r="G13" s="178">
        <v>0</v>
      </c>
      <c r="H13" s="179">
        <v>0</v>
      </c>
      <c r="I13" s="180">
        <v>0</v>
      </c>
      <c r="J13" s="178">
        <v>0</v>
      </c>
      <c r="K13" s="178">
        <v>0</v>
      </c>
      <c r="L13" s="178">
        <v>21</v>
      </c>
      <c r="M13" s="178">
        <v>0</v>
      </c>
      <c r="N13" s="177">
        <v>0</v>
      </c>
      <c r="O13" s="177">
        <v>0</v>
      </c>
      <c r="P13" s="177">
        <v>0</v>
      </c>
      <c r="Q13" s="177">
        <v>0</v>
      </c>
      <c r="R13" s="178"/>
      <c r="S13" s="178" t="s">
        <v>105</v>
      </c>
      <c r="T13" s="178" t="s">
        <v>121</v>
      </c>
      <c r="U13" s="178">
        <v>0</v>
      </c>
      <c r="V13" s="178">
        <v>0</v>
      </c>
      <c r="W13" s="178"/>
      <c r="X13" s="181" t="s">
        <v>122</v>
      </c>
      <c r="Y13" s="151" t="s">
        <v>107</v>
      </c>
      <c r="Z13" s="171">
        <f>I13</f>
        <v>0</v>
      </c>
      <c r="AA13" s="171">
        <f>K13</f>
        <v>0</v>
      </c>
      <c r="AB13" s="171">
        <f>M13</f>
        <v>0</v>
      </c>
      <c r="AC13" s="172">
        <f>O13</f>
        <v>0</v>
      </c>
      <c r="AD13" s="172">
        <f>Q13</f>
        <v>0</v>
      </c>
      <c r="AE13" s="171">
        <f>V13</f>
        <v>0</v>
      </c>
      <c r="AF13" s="171">
        <f>G13</f>
        <v>0</v>
      </c>
      <c r="AG13" s="173" t="s">
        <v>123</v>
      </c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</row>
    <row r="14" spans="1:60" hidden="1" outlineLevel="2">
      <c r="A14" s="148"/>
      <c r="B14" s="149"/>
      <c r="C14" s="284" t="s">
        <v>124</v>
      </c>
      <c r="D14" s="285"/>
      <c r="E14" s="285"/>
      <c r="F14" s="285"/>
      <c r="G14" s="285"/>
      <c r="H14" s="152"/>
      <c r="I14" s="153"/>
      <c r="J14" s="151"/>
      <c r="K14" s="151"/>
      <c r="L14" s="151"/>
      <c r="M14" s="151"/>
      <c r="N14" s="150"/>
      <c r="O14" s="150"/>
      <c r="P14" s="150"/>
      <c r="Q14" s="150"/>
      <c r="R14" s="151"/>
      <c r="S14" s="151"/>
      <c r="T14" s="151"/>
      <c r="U14" s="151"/>
      <c r="V14" s="151"/>
      <c r="W14" s="151"/>
      <c r="X14" s="151"/>
      <c r="Y14" s="151"/>
      <c r="Z14" s="173"/>
      <c r="AA14" s="173"/>
      <c r="AB14" s="173"/>
      <c r="AC14" s="173"/>
      <c r="AD14" s="173"/>
      <c r="AE14" s="173"/>
      <c r="AF14" s="173"/>
      <c r="AG14" s="173" t="s">
        <v>125</v>
      </c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</row>
    <row r="15" spans="1:60" outlineLevel="1">
      <c r="A15" s="163">
        <v>87</v>
      </c>
      <c r="B15" s="164" t="s">
        <v>126</v>
      </c>
      <c r="C15" s="184" t="s">
        <v>127</v>
      </c>
      <c r="D15" s="165" t="s">
        <v>128</v>
      </c>
      <c r="E15" s="166">
        <v>1</v>
      </c>
      <c r="F15" s="167">
        <v>0</v>
      </c>
      <c r="G15" s="167">
        <v>0</v>
      </c>
      <c r="H15" s="168">
        <v>0</v>
      </c>
      <c r="I15" s="169">
        <v>0</v>
      </c>
      <c r="J15" s="167">
        <v>0</v>
      </c>
      <c r="K15" s="167">
        <v>0</v>
      </c>
      <c r="L15" s="167">
        <v>21</v>
      </c>
      <c r="M15" s="167">
        <v>0</v>
      </c>
      <c r="N15" s="166">
        <v>0</v>
      </c>
      <c r="O15" s="166">
        <v>0</v>
      </c>
      <c r="P15" s="166">
        <v>0</v>
      </c>
      <c r="Q15" s="166">
        <v>0</v>
      </c>
      <c r="R15" s="167"/>
      <c r="S15" s="167" t="s">
        <v>114</v>
      </c>
      <c r="T15" s="167" t="s">
        <v>121</v>
      </c>
      <c r="U15" s="167">
        <v>0</v>
      </c>
      <c r="V15" s="167">
        <v>0</v>
      </c>
      <c r="W15" s="167"/>
      <c r="X15" s="170" t="s">
        <v>129</v>
      </c>
      <c r="Y15" s="151" t="s">
        <v>107</v>
      </c>
      <c r="Z15" s="171">
        <f>I15</f>
        <v>0</v>
      </c>
      <c r="AA15" s="171">
        <f>K15</f>
        <v>0</v>
      </c>
      <c r="AB15" s="171">
        <f>M15</f>
        <v>0</v>
      </c>
      <c r="AC15" s="172">
        <f>O15</f>
        <v>0</v>
      </c>
      <c r="AD15" s="172">
        <f>Q15</f>
        <v>0</v>
      </c>
      <c r="AE15" s="171">
        <f>V15</f>
        <v>0</v>
      </c>
      <c r="AF15" s="171">
        <f>G15</f>
        <v>0</v>
      </c>
      <c r="AG15" s="173" t="s">
        <v>130</v>
      </c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</row>
    <row r="16" spans="1:60" outlineLevel="1" collapsed="1">
      <c r="A16" s="174">
        <v>88</v>
      </c>
      <c r="B16" s="175" t="s">
        <v>131</v>
      </c>
      <c r="C16" s="185" t="s">
        <v>132</v>
      </c>
      <c r="D16" s="176" t="s">
        <v>133</v>
      </c>
      <c r="E16" s="177">
        <v>15</v>
      </c>
      <c r="F16" s="178">
        <v>0</v>
      </c>
      <c r="G16" s="178">
        <v>0</v>
      </c>
      <c r="H16" s="179">
        <v>0</v>
      </c>
      <c r="I16" s="180">
        <v>0</v>
      </c>
      <c r="J16" s="178">
        <v>0</v>
      </c>
      <c r="K16" s="178">
        <v>0</v>
      </c>
      <c r="L16" s="178">
        <v>21</v>
      </c>
      <c r="M16" s="178">
        <v>0</v>
      </c>
      <c r="N16" s="177">
        <v>0</v>
      </c>
      <c r="O16" s="177">
        <v>0</v>
      </c>
      <c r="P16" s="177">
        <v>0</v>
      </c>
      <c r="Q16" s="177">
        <v>0</v>
      </c>
      <c r="R16" s="178"/>
      <c r="S16" s="178" t="s">
        <v>114</v>
      </c>
      <c r="T16" s="178" t="s">
        <v>121</v>
      </c>
      <c r="U16" s="178">
        <v>0</v>
      </c>
      <c r="V16" s="178">
        <v>0</v>
      </c>
      <c r="W16" s="178"/>
      <c r="X16" s="181" t="s">
        <v>129</v>
      </c>
      <c r="Y16" s="151" t="s">
        <v>107</v>
      </c>
      <c r="Z16" s="171">
        <f>I16</f>
        <v>0</v>
      </c>
      <c r="AA16" s="171">
        <f>K16</f>
        <v>0</v>
      </c>
      <c r="AB16" s="171">
        <f>M16</f>
        <v>0</v>
      </c>
      <c r="AC16" s="172">
        <f>O16</f>
        <v>0</v>
      </c>
      <c r="AD16" s="172">
        <f>Q16</f>
        <v>0</v>
      </c>
      <c r="AE16" s="171">
        <f>V16</f>
        <v>0</v>
      </c>
      <c r="AF16" s="171">
        <f>G16</f>
        <v>0</v>
      </c>
      <c r="AG16" s="173" t="s">
        <v>130</v>
      </c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</row>
    <row r="17" spans="1:60" hidden="1" outlineLevel="2" collapsed="1">
      <c r="A17" s="148"/>
      <c r="B17" s="149"/>
      <c r="C17" s="284" t="s">
        <v>134</v>
      </c>
      <c r="D17" s="285"/>
      <c r="E17" s="285"/>
      <c r="F17" s="285"/>
      <c r="G17" s="285"/>
      <c r="H17" s="152"/>
      <c r="I17" s="153"/>
      <c r="J17" s="151"/>
      <c r="K17" s="151"/>
      <c r="L17" s="151"/>
      <c r="M17" s="151"/>
      <c r="N17" s="150"/>
      <c r="O17" s="150"/>
      <c r="P17" s="150"/>
      <c r="Q17" s="150"/>
      <c r="R17" s="151"/>
      <c r="S17" s="151"/>
      <c r="T17" s="151"/>
      <c r="U17" s="151"/>
      <c r="V17" s="151"/>
      <c r="W17" s="151"/>
      <c r="X17" s="151"/>
      <c r="Y17" s="151"/>
      <c r="Z17" s="173"/>
      <c r="AA17" s="173"/>
      <c r="AB17" s="173"/>
      <c r="AC17" s="173"/>
      <c r="AD17" s="173"/>
      <c r="AE17" s="173"/>
      <c r="AF17" s="173"/>
      <c r="AG17" s="173" t="s">
        <v>125</v>
      </c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</row>
    <row r="18" spans="1:60" hidden="1" outlineLevel="3">
      <c r="A18" s="148"/>
      <c r="B18" s="149"/>
      <c r="C18" s="293" t="s">
        <v>135</v>
      </c>
      <c r="D18" s="294"/>
      <c r="E18" s="294"/>
      <c r="F18" s="294"/>
      <c r="G18" s="294"/>
      <c r="H18" s="152"/>
      <c r="I18" s="153"/>
      <c r="J18" s="151"/>
      <c r="K18" s="151"/>
      <c r="L18" s="151"/>
      <c r="M18" s="151"/>
      <c r="N18" s="150"/>
      <c r="O18" s="150"/>
      <c r="P18" s="150"/>
      <c r="Q18" s="150"/>
      <c r="R18" s="151"/>
      <c r="S18" s="151"/>
      <c r="T18" s="151"/>
      <c r="U18" s="151"/>
      <c r="V18" s="151"/>
      <c r="W18" s="151"/>
      <c r="X18" s="151"/>
      <c r="Y18" s="151"/>
      <c r="Z18" s="173"/>
      <c r="AA18" s="173"/>
      <c r="AB18" s="173"/>
      <c r="AC18" s="173"/>
      <c r="AD18" s="173"/>
      <c r="AE18" s="173"/>
      <c r="AF18" s="173"/>
      <c r="AG18" s="173" t="s">
        <v>125</v>
      </c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</row>
    <row r="19" spans="1:60" outlineLevel="1">
      <c r="A19" s="163">
        <v>89</v>
      </c>
      <c r="B19" s="164" t="s">
        <v>136</v>
      </c>
      <c r="C19" s="184" t="s">
        <v>137</v>
      </c>
      <c r="D19" s="165" t="s">
        <v>128</v>
      </c>
      <c r="E19" s="166">
        <v>1</v>
      </c>
      <c r="F19" s="167">
        <v>0</v>
      </c>
      <c r="G19" s="167">
        <v>0</v>
      </c>
      <c r="H19" s="168">
        <v>0</v>
      </c>
      <c r="I19" s="169">
        <v>0</v>
      </c>
      <c r="J19" s="167">
        <v>0</v>
      </c>
      <c r="K19" s="167">
        <v>0</v>
      </c>
      <c r="L19" s="167">
        <v>21</v>
      </c>
      <c r="M19" s="167">
        <v>0</v>
      </c>
      <c r="N19" s="166">
        <v>0</v>
      </c>
      <c r="O19" s="166">
        <v>0</v>
      </c>
      <c r="P19" s="166">
        <v>0</v>
      </c>
      <c r="Q19" s="166">
        <v>0</v>
      </c>
      <c r="R19" s="167"/>
      <c r="S19" s="167" t="s">
        <v>114</v>
      </c>
      <c r="T19" s="167" t="s">
        <v>121</v>
      </c>
      <c r="U19" s="167">
        <v>0</v>
      </c>
      <c r="V19" s="167">
        <v>0</v>
      </c>
      <c r="W19" s="167"/>
      <c r="X19" s="170" t="s">
        <v>122</v>
      </c>
      <c r="Y19" s="151" t="s">
        <v>107</v>
      </c>
      <c r="Z19" s="171">
        <f>I19</f>
        <v>0</v>
      </c>
      <c r="AA19" s="171">
        <f>K19</f>
        <v>0</v>
      </c>
      <c r="AB19" s="171">
        <f>M19</f>
        <v>0</v>
      </c>
      <c r="AC19" s="172">
        <f>O19</f>
        <v>0</v>
      </c>
      <c r="AD19" s="172">
        <f>Q19</f>
        <v>0</v>
      </c>
      <c r="AE19" s="171">
        <f>V19</f>
        <v>0</v>
      </c>
      <c r="AF19" s="171">
        <f>G19</f>
        <v>0</v>
      </c>
      <c r="AG19" s="173" t="s">
        <v>123</v>
      </c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</row>
    <row r="20" spans="1:60" outlineLevel="1" collapsed="1">
      <c r="A20" s="174">
        <v>90</v>
      </c>
      <c r="B20" s="175" t="s">
        <v>138</v>
      </c>
      <c r="C20" s="185" t="s">
        <v>139</v>
      </c>
      <c r="D20" s="176" t="s">
        <v>120</v>
      </c>
      <c r="E20" s="177">
        <v>1</v>
      </c>
      <c r="F20" s="178">
        <v>0</v>
      </c>
      <c r="G20" s="178">
        <v>0</v>
      </c>
      <c r="H20" s="179">
        <v>0</v>
      </c>
      <c r="I20" s="180">
        <v>0</v>
      </c>
      <c r="J20" s="178">
        <v>0</v>
      </c>
      <c r="K20" s="178">
        <v>0</v>
      </c>
      <c r="L20" s="178">
        <v>21</v>
      </c>
      <c r="M20" s="178">
        <v>0</v>
      </c>
      <c r="N20" s="177">
        <v>0</v>
      </c>
      <c r="O20" s="177">
        <v>0</v>
      </c>
      <c r="P20" s="177">
        <v>0</v>
      </c>
      <c r="Q20" s="177">
        <v>0</v>
      </c>
      <c r="R20" s="178"/>
      <c r="S20" s="178" t="s">
        <v>105</v>
      </c>
      <c r="T20" s="178" t="s">
        <v>121</v>
      </c>
      <c r="U20" s="178">
        <v>0</v>
      </c>
      <c r="V20" s="178">
        <v>0</v>
      </c>
      <c r="W20" s="178"/>
      <c r="X20" s="181" t="s">
        <v>122</v>
      </c>
      <c r="Y20" s="151" t="s">
        <v>107</v>
      </c>
      <c r="Z20" s="171">
        <f>I20</f>
        <v>0</v>
      </c>
      <c r="AA20" s="171">
        <f>K20</f>
        <v>0</v>
      </c>
      <c r="AB20" s="171">
        <f>M20</f>
        <v>0</v>
      </c>
      <c r="AC20" s="172">
        <f>O20</f>
        <v>0</v>
      </c>
      <c r="AD20" s="172">
        <f>Q20</f>
        <v>0</v>
      </c>
      <c r="AE20" s="171">
        <f>V20</f>
        <v>0</v>
      </c>
      <c r="AF20" s="171">
        <f>G20</f>
        <v>0</v>
      </c>
      <c r="AG20" s="173" t="s">
        <v>123</v>
      </c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</row>
    <row r="21" spans="1:60" ht="22.5" hidden="1" outlineLevel="2">
      <c r="A21" s="148"/>
      <c r="B21" s="149"/>
      <c r="C21" s="284" t="s">
        <v>140</v>
      </c>
      <c r="D21" s="285"/>
      <c r="E21" s="285"/>
      <c r="F21" s="285"/>
      <c r="G21" s="285"/>
      <c r="H21" s="152"/>
      <c r="I21" s="153"/>
      <c r="J21" s="151"/>
      <c r="K21" s="151"/>
      <c r="L21" s="151"/>
      <c r="M21" s="151"/>
      <c r="N21" s="150"/>
      <c r="O21" s="150"/>
      <c r="P21" s="150"/>
      <c r="Q21" s="150"/>
      <c r="R21" s="151"/>
      <c r="S21" s="151"/>
      <c r="T21" s="151"/>
      <c r="U21" s="151"/>
      <c r="V21" s="151"/>
      <c r="W21" s="151"/>
      <c r="X21" s="151"/>
      <c r="Y21" s="151"/>
      <c r="Z21" s="173"/>
      <c r="AA21" s="173"/>
      <c r="AB21" s="173"/>
      <c r="AC21" s="173"/>
      <c r="AD21" s="173"/>
      <c r="AE21" s="173"/>
      <c r="AF21" s="173"/>
      <c r="AG21" s="173" t="s">
        <v>125</v>
      </c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82" t="str">
        <f>C21</f>
        <v>Náklady na vyhotovení dokumentace skutečného provedení stavby a její předání objednateli v požadované formě a požadovaném počtu.</v>
      </c>
      <c r="BB21" s="173"/>
      <c r="BC21" s="173"/>
      <c r="BD21" s="173"/>
      <c r="BE21" s="173"/>
      <c r="BF21" s="173"/>
      <c r="BG21" s="173"/>
      <c r="BH21" s="173"/>
    </row>
    <row r="22" spans="1:60">
      <c r="A22" s="155" t="s">
        <v>100</v>
      </c>
      <c r="B22" s="156" t="s">
        <v>64</v>
      </c>
      <c r="C22" s="183" t="s">
        <v>324</v>
      </c>
      <c r="D22" s="157"/>
      <c r="E22" s="158"/>
      <c r="F22" s="159"/>
      <c r="G22" s="159">
        <f>SUM(AF23:AF42)</f>
        <v>0</v>
      </c>
      <c r="H22" s="160"/>
      <c r="I22" s="161">
        <f>SUM(Z23:Z42)</f>
        <v>0</v>
      </c>
      <c r="J22" s="159"/>
      <c r="K22" s="159">
        <f>SUM(AA23:AA42)</f>
        <v>0</v>
      </c>
      <c r="L22" s="159"/>
      <c r="M22" s="159">
        <f>SUM(AB23:AB42)</f>
        <v>0</v>
      </c>
      <c r="N22" s="158"/>
      <c r="O22" s="158">
        <f>SUM(AC23:AC42)</f>
        <v>0</v>
      </c>
      <c r="P22" s="158"/>
      <c r="Q22" s="158">
        <f>SUM(AD23:AD42)</f>
        <v>0</v>
      </c>
      <c r="R22" s="159"/>
      <c r="S22" s="159"/>
      <c r="T22" s="159"/>
      <c r="U22" s="159"/>
      <c r="V22" s="159">
        <f>SUM(AE23:AE42)</f>
        <v>20.104979999999998</v>
      </c>
      <c r="W22" s="159"/>
      <c r="X22" s="162"/>
      <c r="Y22" s="154"/>
      <c r="AG22" t="s">
        <v>101</v>
      </c>
    </row>
    <row r="23" spans="1:60" outlineLevel="1">
      <c r="A23" s="163">
        <v>31</v>
      </c>
      <c r="B23" s="164" t="s">
        <v>141</v>
      </c>
      <c r="C23" s="184" t="s">
        <v>142</v>
      </c>
      <c r="D23" s="165" t="s">
        <v>143</v>
      </c>
      <c r="E23" s="166">
        <v>2</v>
      </c>
      <c r="F23" s="167">
        <v>0</v>
      </c>
      <c r="G23" s="167">
        <f>F23*E23</f>
        <v>0</v>
      </c>
      <c r="H23" s="168">
        <v>0</v>
      </c>
      <c r="I23" s="169">
        <v>0</v>
      </c>
      <c r="J23" s="167">
        <v>0</v>
      </c>
      <c r="K23" s="167">
        <v>0</v>
      </c>
      <c r="L23" s="167">
        <v>21</v>
      </c>
      <c r="M23" s="167">
        <v>0</v>
      </c>
      <c r="N23" s="166">
        <v>0</v>
      </c>
      <c r="O23" s="166">
        <v>0</v>
      </c>
      <c r="P23" s="166">
        <v>0</v>
      </c>
      <c r="Q23" s="166">
        <v>0</v>
      </c>
      <c r="R23" s="167"/>
      <c r="S23" s="167" t="s">
        <v>105</v>
      </c>
      <c r="T23" s="167" t="s">
        <v>105</v>
      </c>
      <c r="U23" s="167">
        <v>0.70216999999999996</v>
      </c>
      <c r="V23" s="167">
        <v>1.4043399999999999</v>
      </c>
      <c r="W23" s="167"/>
      <c r="X23" s="170" t="s">
        <v>106</v>
      </c>
      <c r="Y23" s="151" t="s">
        <v>107</v>
      </c>
      <c r="Z23" s="171">
        <f>I23</f>
        <v>0</v>
      </c>
      <c r="AA23" s="171">
        <f>K23</f>
        <v>0</v>
      </c>
      <c r="AB23" s="171">
        <f>M23</f>
        <v>0</v>
      </c>
      <c r="AC23" s="172">
        <f>O23</f>
        <v>0</v>
      </c>
      <c r="AD23" s="172">
        <f>Q23</f>
        <v>0</v>
      </c>
      <c r="AE23" s="171">
        <f>V23</f>
        <v>1.4043399999999999</v>
      </c>
      <c r="AF23" s="171">
        <f>G23</f>
        <v>0</v>
      </c>
      <c r="AG23" s="173" t="s">
        <v>108</v>
      </c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</row>
    <row r="24" spans="1:60" outlineLevel="1">
      <c r="A24" s="163">
        <v>32</v>
      </c>
      <c r="B24" s="164" t="s">
        <v>144</v>
      </c>
      <c r="C24" s="184" t="s">
        <v>145</v>
      </c>
      <c r="D24" s="165" t="s">
        <v>143</v>
      </c>
      <c r="E24" s="166">
        <v>8</v>
      </c>
      <c r="F24" s="167">
        <v>0</v>
      </c>
      <c r="G24" s="167">
        <f t="shared" ref="G24:G27" si="0">F24*E24</f>
        <v>0</v>
      </c>
      <c r="H24" s="168">
        <v>0</v>
      </c>
      <c r="I24" s="169">
        <v>0</v>
      </c>
      <c r="J24" s="167">
        <v>0</v>
      </c>
      <c r="K24" s="167">
        <v>0</v>
      </c>
      <c r="L24" s="167">
        <v>21</v>
      </c>
      <c r="M24" s="167">
        <v>0</v>
      </c>
      <c r="N24" s="166">
        <v>0</v>
      </c>
      <c r="O24" s="166">
        <v>0</v>
      </c>
      <c r="P24" s="166">
        <v>0</v>
      </c>
      <c r="Q24" s="166">
        <v>0</v>
      </c>
      <c r="R24" s="167"/>
      <c r="S24" s="167" t="s">
        <v>105</v>
      </c>
      <c r="T24" s="167" t="s">
        <v>105</v>
      </c>
      <c r="U24" s="167">
        <v>0.86882999999999999</v>
      </c>
      <c r="V24" s="167">
        <v>6.9506399999999999</v>
      </c>
      <c r="W24" s="167"/>
      <c r="X24" s="170" t="s">
        <v>106</v>
      </c>
      <c r="Y24" s="151" t="s">
        <v>107</v>
      </c>
      <c r="Z24" s="171">
        <f>I24</f>
        <v>0</v>
      </c>
      <c r="AA24" s="171">
        <f>K24</f>
        <v>0</v>
      </c>
      <c r="AB24" s="171">
        <f>M24</f>
        <v>0</v>
      </c>
      <c r="AC24" s="172">
        <f>O24</f>
        <v>0</v>
      </c>
      <c r="AD24" s="172">
        <f>Q24</f>
        <v>0</v>
      </c>
      <c r="AE24" s="171">
        <f>V24</f>
        <v>6.9506399999999999</v>
      </c>
      <c r="AF24" s="171">
        <f>G24</f>
        <v>0</v>
      </c>
      <c r="AG24" s="173" t="s">
        <v>108</v>
      </c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</row>
    <row r="25" spans="1:60" outlineLevel="1">
      <c r="A25" s="163">
        <v>33</v>
      </c>
      <c r="B25" s="164" t="s">
        <v>146</v>
      </c>
      <c r="C25" s="184" t="s">
        <v>147</v>
      </c>
      <c r="D25" s="165" t="s">
        <v>143</v>
      </c>
      <c r="E25" s="166">
        <v>3</v>
      </c>
      <c r="F25" s="167">
        <v>0</v>
      </c>
      <c r="G25" s="167">
        <f t="shared" si="0"/>
        <v>0</v>
      </c>
      <c r="H25" s="168">
        <v>0</v>
      </c>
      <c r="I25" s="169">
        <v>0</v>
      </c>
      <c r="J25" s="167">
        <v>0</v>
      </c>
      <c r="K25" s="167">
        <v>0</v>
      </c>
      <c r="L25" s="167">
        <v>21</v>
      </c>
      <c r="M25" s="167">
        <v>0</v>
      </c>
      <c r="N25" s="166">
        <v>0</v>
      </c>
      <c r="O25" s="166">
        <v>0</v>
      </c>
      <c r="P25" s="166">
        <v>0</v>
      </c>
      <c r="Q25" s="166">
        <v>0</v>
      </c>
      <c r="R25" s="167"/>
      <c r="S25" s="167" t="s">
        <v>105</v>
      </c>
      <c r="T25" s="167" t="s">
        <v>105</v>
      </c>
      <c r="U25" s="167">
        <v>1.25</v>
      </c>
      <c r="V25" s="167">
        <v>3.75</v>
      </c>
      <c r="W25" s="167"/>
      <c r="X25" s="170" t="s">
        <v>106</v>
      </c>
      <c r="Y25" s="151" t="s">
        <v>107</v>
      </c>
      <c r="Z25" s="171">
        <f>I25</f>
        <v>0</v>
      </c>
      <c r="AA25" s="171">
        <f>K25</f>
        <v>0</v>
      </c>
      <c r="AB25" s="171">
        <f>M25</f>
        <v>0</v>
      </c>
      <c r="AC25" s="172">
        <f>O25</f>
        <v>0</v>
      </c>
      <c r="AD25" s="172">
        <f>Q25</f>
        <v>0</v>
      </c>
      <c r="AE25" s="171">
        <f>V25</f>
        <v>3.75</v>
      </c>
      <c r="AF25" s="171">
        <f>G25</f>
        <v>0</v>
      </c>
      <c r="AG25" s="173" t="s">
        <v>108</v>
      </c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</row>
    <row r="26" spans="1:60" outlineLevel="1">
      <c r="A26" s="163">
        <v>34</v>
      </c>
      <c r="B26" s="164" t="s">
        <v>148</v>
      </c>
      <c r="C26" s="184" t="s">
        <v>149</v>
      </c>
      <c r="D26" s="165" t="s">
        <v>150</v>
      </c>
      <c r="E26" s="166">
        <v>150</v>
      </c>
      <c r="F26" s="167">
        <v>0</v>
      </c>
      <c r="G26" s="167">
        <f t="shared" si="0"/>
        <v>0</v>
      </c>
      <c r="H26" s="168">
        <v>0</v>
      </c>
      <c r="I26" s="169">
        <v>0</v>
      </c>
      <c r="J26" s="167">
        <v>0</v>
      </c>
      <c r="K26" s="167">
        <v>0</v>
      </c>
      <c r="L26" s="167">
        <v>21</v>
      </c>
      <c r="M26" s="167">
        <v>0</v>
      </c>
      <c r="N26" s="166">
        <v>0</v>
      </c>
      <c r="O26" s="166">
        <v>0</v>
      </c>
      <c r="P26" s="166">
        <v>0</v>
      </c>
      <c r="Q26" s="166">
        <v>0</v>
      </c>
      <c r="R26" s="167"/>
      <c r="S26" s="167" t="s">
        <v>105</v>
      </c>
      <c r="T26" s="167" t="s">
        <v>105</v>
      </c>
      <c r="U26" s="167">
        <v>1</v>
      </c>
      <c r="V26" s="167">
        <v>8</v>
      </c>
      <c r="W26" s="167"/>
      <c r="X26" s="170" t="s">
        <v>106</v>
      </c>
      <c r="Y26" s="151" t="s">
        <v>107</v>
      </c>
      <c r="Z26" s="171">
        <f>I26</f>
        <v>0</v>
      </c>
      <c r="AA26" s="171">
        <f>K26</f>
        <v>0</v>
      </c>
      <c r="AB26" s="171">
        <f>M26</f>
        <v>0</v>
      </c>
      <c r="AC26" s="172">
        <f>O26</f>
        <v>0</v>
      </c>
      <c r="AD26" s="172">
        <f>Q26</f>
        <v>0</v>
      </c>
      <c r="AE26" s="171">
        <f>V26</f>
        <v>8</v>
      </c>
      <c r="AF26" s="171">
        <f>G26</f>
        <v>0</v>
      </c>
      <c r="AG26" s="173" t="s">
        <v>108</v>
      </c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</row>
    <row r="27" spans="1:60" outlineLevel="1">
      <c r="A27" s="174">
        <v>48</v>
      </c>
      <c r="B27" s="175" t="s">
        <v>151</v>
      </c>
      <c r="C27" s="223" t="s">
        <v>152</v>
      </c>
      <c r="D27" s="176" t="s">
        <v>153</v>
      </c>
      <c r="E27" s="177">
        <v>4</v>
      </c>
      <c r="F27" s="178">
        <v>0</v>
      </c>
      <c r="G27" s="167">
        <f t="shared" si="0"/>
        <v>0</v>
      </c>
      <c r="H27" s="179" t="s">
        <v>321</v>
      </c>
      <c r="I27" s="180">
        <v>0</v>
      </c>
      <c r="J27" s="178">
        <v>0</v>
      </c>
      <c r="K27" s="178">
        <v>0</v>
      </c>
      <c r="L27" s="178">
        <v>21</v>
      </c>
      <c r="M27" s="178">
        <v>0</v>
      </c>
      <c r="N27" s="177">
        <v>0</v>
      </c>
      <c r="O27" s="177">
        <v>0</v>
      </c>
      <c r="P27" s="177">
        <v>0</v>
      </c>
      <c r="Q27" s="177">
        <v>0</v>
      </c>
      <c r="R27" s="178"/>
      <c r="S27" s="178" t="s">
        <v>114</v>
      </c>
      <c r="T27" s="178" t="s">
        <v>115</v>
      </c>
      <c r="U27" s="178">
        <v>0</v>
      </c>
      <c r="V27" s="178">
        <v>0</v>
      </c>
      <c r="W27" s="178"/>
      <c r="X27" s="181" t="s">
        <v>116</v>
      </c>
      <c r="Y27" s="151" t="s">
        <v>107</v>
      </c>
      <c r="Z27" s="171">
        <f>I27</f>
        <v>0</v>
      </c>
      <c r="AA27" s="171">
        <f>K27</f>
        <v>0</v>
      </c>
      <c r="AB27" s="171">
        <f>M27</f>
        <v>0</v>
      </c>
      <c r="AC27" s="172">
        <f>O27</f>
        <v>0</v>
      </c>
      <c r="AD27" s="172">
        <f>Q27</f>
        <v>0</v>
      </c>
      <c r="AE27" s="171">
        <f>V27</f>
        <v>0</v>
      </c>
      <c r="AF27" s="171">
        <f>G27</f>
        <v>0</v>
      </c>
      <c r="AG27" s="173" t="s">
        <v>117</v>
      </c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</row>
    <row r="28" spans="1:60" outlineLevel="2">
      <c r="A28" s="148"/>
      <c r="B28" s="149"/>
      <c r="C28" s="284" t="s">
        <v>154</v>
      </c>
      <c r="D28" s="285"/>
      <c r="E28" s="285"/>
      <c r="F28" s="285"/>
      <c r="G28" s="285"/>
      <c r="H28" s="152"/>
      <c r="I28" s="153"/>
      <c r="J28" s="151"/>
      <c r="K28" s="151"/>
      <c r="L28" s="151"/>
      <c r="M28" s="151"/>
      <c r="N28" s="150"/>
      <c r="O28" s="150"/>
      <c r="P28" s="150"/>
      <c r="Q28" s="150"/>
      <c r="R28" s="151"/>
      <c r="S28" s="151"/>
      <c r="T28" s="151"/>
      <c r="U28" s="151"/>
      <c r="V28" s="151"/>
      <c r="W28" s="151"/>
      <c r="X28" s="151"/>
      <c r="Y28" s="151"/>
      <c r="Z28" s="173"/>
      <c r="AA28" s="173"/>
      <c r="AB28" s="173"/>
      <c r="AC28" s="173"/>
      <c r="AD28" s="173"/>
      <c r="AE28" s="173"/>
      <c r="AF28" s="173"/>
      <c r="AG28" s="173" t="s">
        <v>125</v>
      </c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</row>
    <row r="29" spans="1:60" outlineLevel="1">
      <c r="A29" s="174">
        <v>49</v>
      </c>
      <c r="B29" s="175" t="s">
        <v>155</v>
      </c>
      <c r="C29" s="223" t="s">
        <v>306</v>
      </c>
      <c r="D29" s="176" t="s">
        <v>153</v>
      </c>
      <c r="E29" s="177">
        <v>7</v>
      </c>
      <c r="F29" s="178">
        <v>0</v>
      </c>
      <c r="G29" s="178">
        <f>F29*E29</f>
        <v>0</v>
      </c>
      <c r="H29" s="179" t="s">
        <v>321</v>
      </c>
      <c r="I29" s="180">
        <v>0</v>
      </c>
      <c r="J29" s="178">
        <v>0</v>
      </c>
      <c r="K29" s="178">
        <v>0</v>
      </c>
      <c r="L29" s="178">
        <v>21</v>
      </c>
      <c r="M29" s="178">
        <v>0</v>
      </c>
      <c r="N29" s="177">
        <v>0</v>
      </c>
      <c r="O29" s="177">
        <v>0</v>
      </c>
      <c r="P29" s="177">
        <v>0</v>
      </c>
      <c r="Q29" s="177">
        <v>0</v>
      </c>
      <c r="R29" s="178"/>
      <c r="S29" s="178" t="s">
        <v>114</v>
      </c>
      <c r="T29" s="178" t="s">
        <v>115</v>
      </c>
      <c r="U29" s="178">
        <v>0</v>
      </c>
      <c r="V29" s="178">
        <v>0</v>
      </c>
      <c r="W29" s="178"/>
      <c r="X29" s="181" t="s">
        <v>116</v>
      </c>
      <c r="Y29" s="151" t="s">
        <v>107</v>
      </c>
      <c r="Z29" s="171">
        <f>I29</f>
        <v>0</v>
      </c>
      <c r="AA29" s="171">
        <f>K29</f>
        <v>0</v>
      </c>
      <c r="AB29" s="171">
        <f>M29</f>
        <v>0</v>
      </c>
      <c r="AC29" s="172">
        <f>O29</f>
        <v>0</v>
      </c>
      <c r="AD29" s="172">
        <f>Q29</f>
        <v>0</v>
      </c>
      <c r="AE29" s="171">
        <f>V29</f>
        <v>0</v>
      </c>
      <c r="AF29" s="171">
        <f>G29</f>
        <v>0</v>
      </c>
      <c r="AG29" s="173" t="s">
        <v>117</v>
      </c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</row>
    <row r="30" spans="1:60" outlineLevel="2">
      <c r="A30" s="148"/>
      <c r="B30" s="149"/>
      <c r="C30" s="284" t="s">
        <v>307</v>
      </c>
      <c r="D30" s="285"/>
      <c r="E30" s="285"/>
      <c r="F30" s="285"/>
      <c r="G30" s="285"/>
      <c r="H30" s="152"/>
      <c r="I30" s="153"/>
      <c r="J30" s="151"/>
      <c r="K30" s="151"/>
      <c r="L30" s="151"/>
      <c r="M30" s="151"/>
      <c r="N30" s="150"/>
      <c r="O30" s="150"/>
      <c r="P30" s="150"/>
      <c r="Q30" s="150"/>
      <c r="R30" s="151"/>
      <c r="S30" s="151"/>
      <c r="T30" s="151"/>
      <c r="U30" s="151"/>
      <c r="V30" s="151"/>
      <c r="W30" s="151"/>
      <c r="X30" s="151"/>
      <c r="Y30" s="151"/>
      <c r="Z30" s="173"/>
      <c r="AA30" s="173"/>
      <c r="AB30" s="173"/>
      <c r="AC30" s="173"/>
      <c r="AD30" s="173"/>
      <c r="AE30" s="173"/>
      <c r="AF30" s="173"/>
      <c r="AG30" s="173" t="s">
        <v>125</v>
      </c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</row>
    <row r="31" spans="1:60" outlineLevel="1">
      <c r="A31" s="174">
        <v>50</v>
      </c>
      <c r="B31" s="175" t="s">
        <v>156</v>
      </c>
      <c r="C31" s="223" t="s">
        <v>157</v>
      </c>
      <c r="D31" s="176" t="s">
        <v>153</v>
      </c>
      <c r="E31" s="177">
        <v>8</v>
      </c>
      <c r="F31" s="178">
        <v>0</v>
      </c>
      <c r="G31" s="178">
        <f>F31*E31</f>
        <v>0</v>
      </c>
      <c r="H31" s="179" t="s">
        <v>321</v>
      </c>
      <c r="I31" s="180">
        <v>0</v>
      </c>
      <c r="J31" s="178">
        <v>0</v>
      </c>
      <c r="K31" s="178">
        <v>0</v>
      </c>
      <c r="L31" s="178">
        <v>21</v>
      </c>
      <c r="M31" s="178">
        <v>0</v>
      </c>
      <c r="N31" s="177">
        <v>0</v>
      </c>
      <c r="O31" s="177">
        <v>0</v>
      </c>
      <c r="P31" s="177">
        <v>0</v>
      </c>
      <c r="Q31" s="177">
        <v>0</v>
      </c>
      <c r="R31" s="178"/>
      <c r="S31" s="178" t="s">
        <v>114</v>
      </c>
      <c r="T31" s="178" t="s">
        <v>115</v>
      </c>
      <c r="U31" s="178">
        <v>0</v>
      </c>
      <c r="V31" s="178">
        <v>0</v>
      </c>
      <c r="W31" s="178"/>
      <c r="X31" s="181" t="s">
        <v>116</v>
      </c>
      <c r="Y31" s="151" t="s">
        <v>107</v>
      </c>
      <c r="Z31" s="171">
        <f>I31</f>
        <v>0</v>
      </c>
      <c r="AA31" s="171">
        <f>K31</f>
        <v>0</v>
      </c>
      <c r="AB31" s="171">
        <f>M31</f>
        <v>0</v>
      </c>
      <c r="AC31" s="172">
        <f>O31</f>
        <v>0</v>
      </c>
      <c r="AD31" s="172">
        <f>Q31</f>
        <v>0</v>
      </c>
      <c r="AE31" s="171">
        <f>V31</f>
        <v>0</v>
      </c>
      <c r="AF31" s="171">
        <f>G31</f>
        <v>0</v>
      </c>
      <c r="AG31" s="173" t="s">
        <v>117</v>
      </c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</row>
    <row r="32" spans="1:60" outlineLevel="2">
      <c r="A32" s="148"/>
      <c r="B32" s="149"/>
      <c r="C32" s="284" t="s">
        <v>158</v>
      </c>
      <c r="D32" s="285"/>
      <c r="E32" s="285"/>
      <c r="F32" s="285"/>
      <c r="G32" s="285"/>
      <c r="H32" s="152"/>
      <c r="I32" s="153"/>
      <c r="J32" s="151"/>
      <c r="K32" s="151"/>
      <c r="L32" s="151"/>
      <c r="M32" s="151"/>
      <c r="N32" s="150"/>
      <c r="O32" s="150"/>
      <c r="P32" s="150"/>
      <c r="Q32" s="150"/>
      <c r="R32" s="151"/>
      <c r="S32" s="151"/>
      <c r="T32" s="151"/>
      <c r="U32" s="151"/>
      <c r="V32" s="151"/>
      <c r="W32" s="151"/>
      <c r="X32" s="151"/>
      <c r="Y32" s="151"/>
      <c r="Z32" s="173"/>
      <c r="AA32" s="173"/>
      <c r="AB32" s="173"/>
      <c r="AC32" s="173"/>
      <c r="AD32" s="173"/>
      <c r="AE32" s="173"/>
      <c r="AF32" s="173"/>
      <c r="AG32" s="173" t="s">
        <v>125</v>
      </c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</row>
    <row r="33" spans="1:60" outlineLevel="1">
      <c r="A33" s="174">
        <v>51</v>
      </c>
      <c r="B33" s="175" t="s">
        <v>159</v>
      </c>
      <c r="C33" s="223" t="s">
        <v>160</v>
      </c>
      <c r="D33" s="176" t="s">
        <v>153</v>
      </c>
      <c r="E33" s="177">
        <v>8</v>
      </c>
      <c r="F33" s="178">
        <v>0</v>
      </c>
      <c r="G33" s="178">
        <f>F33*E33</f>
        <v>0</v>
      </c>
      <c r="H33" s="179" t="s">
        <v>321</v>
      </c>
      <c r="I33" s="180">
        <v>0</v>
      </c>
      <c r="J33" s="178">
        <v>0</v>
      </c>
      <c r="K33" s="178">
        <v>0</v>
      </c>
      <c r="L33" s="178">
        <v>21</v>
      </c>
      <c r="M33" s="178">
        <v>0</v>
      </c>
      <c r="N33" s="177">
        <v>0</v>
      </c>
      <c r="O33" s="177">
        <v>0</v>
      </c>
      <c r="P33" s="177">
        <v>0</v>
      </c>
      <c r="Q33" s="177">
        <v>0</v>
      </c>
      <c r="R33" s="178"/>
      <c r="S33" s="178" t="s">
        <v>114</v>
      </c>
      <c r="T33" s="178" t="s">
        <v>115</v>
      </c>
      <c r="U33" s="178">
        <v>0</v>
      </c>
      <c r="V33" s="178">
        <v>0</v>
      </c>
      <c r="W33" s="178"/>
      <c r="X33" s="181" t="s">
        <v>116</v>
      </c>
      <c r="Y33" s="151" t="s">
        <v>107</v>
      </c>
      <c r="Z33" s="171">
        <f>I33</f>
        <v>0</v>
      </c>
      <c r="AA33" s="171">
        <f>K33</f>
        <v>0</v>
      </c>
      <c r="AB33" s="171">
        <f>M33</f>
        <v>0</v>
      </c>
      <c r="AC33" s="172">
        <f>O33</f>
        <v>0</v>
      </c>
      <c r="AD33" s="172">
        <f>Q33</f>
        <v>0</v>
      </c>
      <c r="AE33" s="171">
        <f>V33</f>
        <v>0</v>
      </c>
      <c r="AF33" s="171">
        <f>G33</f>
        <v>0</v>
      </c>
      <c r="AG33" s="173" t="s">
        <v>117</v>
      </c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</row>
    <row r="34" spans="1:60" outlineLevel="2">
      <c r="A34" s="148"/>
      <c r="B34" s="149"/>
      <c r="C34" s="284" t="s">
        <v>161</v>
      </c>
      <c r="D34" s="285"/>
      <c r="E34" s="285"/>
      <c r="F34" s="285"/>
      <c r="G34" s="285"/>
      <c r="H34" s="152"/>
      <c r="I34" s="153"/>
      <c r="J34" s="151"/>
      <c r="K34" s="151"/>
      <c r="L34" s="151"/>
      <c r="M34" s="151"/>
      <c r="N34" s="150"/>
      <c r="O34" s="150"/>
      <c r="P34" s="150"/>
      <c r="Q34" s="150"/>
      <c r="R34" s="151"/>
      <c r="S34" s="151"/>
      <c r="T34" s="151"/>
      <c r="U34" s="151"/>
      <c r="V34" s="151"/>
      <c r="W34" s="151"/>
      <c r="X34" s="151"/>
      <c r="Y34" s="151"/>
      <c r="Z34" s="173"/>
      <c r="AA34" s="173"/>
      <c r="AB34" s="173"/>
      <c r="AC34" s="173"/>
      <c r="AD34" s="173"/>
      <c r="AE34" s="173"/>
      <c r="AF34" s="173"/>
      <c r="AG34" s="173" t="s">
        <v>125</v>
      </c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</row>
    <row r="35" spans="1:60" outlineLevel="1">
      <c r="A35" s="174">
        <v>52</v>
      </c>
      <c r="B35" s="175" t="s">
        <v>162</v>
      </c>
      <c r="C35" s="223" t="s">
        <v>163</v>
      </c>
      <c r="D35" s="176" t="s">
        <v>153</v>
      </c>
      <c r="E35" s="177">
        <v>2</v>
      </c>
      <c r="F35" s="178">
        <v>0</v>
      </c>
      <c r="G35" s="178">
        <f>F35*E35</f>
        <v>0</v>
      </c>
      <c r="H35" s="179" t="s">
        <v>321</v>
      </c>
      <c r="I35" s="180">
        <v>0</v>
      </c>
      <c r="J35" s="178">
        <v>0</v>
      </c>
      <c r="K35" s="178">
        <v>0</v>
      </c>
      <c r="L35" s="178">
        <v>21</v>
      </c>
      <c r="M35" s="178">
        <v>0</v>
      </c>
      <c r="N35" s="177">
        <v>0</v>
      </c>
      <c r="O35" s="177">
        <v>0</v>
      </c>
      <c r="P35" s="177">
        <v>0</v>
      </c>
      <c r="Q35" s="177">
        <v>0</v>
      </c>
      <c r="R35" s="178"/>
      <c r="S35" s="178" t="s">
        <v>114</v>
      </c>
      <c r="T35" s="178" t="s">
        <v>115</v>
      </c>
      <c r="U35" s="178">
        <v>0</v>
      </c>
      <c r="V35" s="178">
        <v>0</v>
      </c>
      <c r="W35" s="178"/>
      <c r="X35" s="181" t="s">
        <v>116</v>
      </c>
      <c r="Y35" s="151" t="s">
        <v>107</v>
      </c>
      <c r="Z35" s="171">
        <f>I35</f>
        <v>0</v>
      </c>
      <c r="AA35" s="171">
        <f>K35</f>
        <v>0</v>
      </c>
      <c r="AB35" s="171">
        <f>M35</f>
        <v>0</v>
      </c>
      <c r="AC35" s="172">
        <f>O35</f>
        <v>0</v>
      </c>
      <c r="AD35" s="172">
        <f>Q35</f>
        <v>0</v>
      </c>
      <c r="AE35" s="171">
        <f>V35</f>
        <v>0</v>
      </c>
      <c r="AF35" s="171">
        <f>G35</f>
        <v>0</v>
      </c>
      <c r="AG35" s="173" t="s">
        <v>117</v>
      </c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</row>
    <row r="36" spans="1:60" outlineLevel="2">
      <c r="A36" s="148"/>
      <c r="B36" s="149"/>
      <c r="C36" s="284" t="s">
        <v>164</v>
      </c>
      <c r="D36" s="285"/>
      <c r="E36" s="285"/>
      <c r="F36" s="285"/>
      <c r="G36" s="285"/>
      <c r="H36" s="152"/>
      <c r="I36" s="153"/>
      <c r="J36" s="151"/>
      <c r="K36" s="151"/>
      <c r="L36" s="151"/>
      <c r="M36" s="151"/>
      <c r="N36" s="150"/>
      <c r="O36" s="150"/>
      <c r="P36" s="150"/>
      <c r="Q36" s="150"/>
      <c r="R36" s="151"/>
      <c r="S36" s="151"/>
      <c r="T36" s="151"/>
      <c r="U36" s="151"/>
      <c r="V36" s="151"/>
      <c r="W36" s="151"/>
      <c r="X36" s="151"/>
      <c r="Y36" s="151"/>
      <c r="Z36" s="173"/>
      <c r="AA36" s="173"/>
      <c r="AB36" s="173"/>
      <c r="AC36" s="173"/>
      <c r="AD36" s="173"/>
      <c r="AE36" s="173"/>
      <c r="AF36" s="173"/>
      <c r="AG36" s="173" t="s">
        <v>125</v>
      </c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</row>
    <row r="37" spans="1:60" ht="33.75" outlineLevel="1">
      <c r="A37" s="174">
        <v>53</v>
      </c>
      <c r="B37" s="175" t="s">
        <v>165</v>
      </c>
      <c r="C37" s="223" t="s">
        <v>166</v>
      </c>
      <c r="D37" s="176" t="s">
        <v>153</v>
      </c>
      <c r="E37" s="177">
        <v>2</v>
      </c>
      <c r="F37" s="178">
        <v>0</v>
      </c>
      <c r="G37" s="178">
        <f>F37*E37</f>
        <v>0</v>
      </c>
      <c r="H37" s="179" t="s">
        <v>321</v>
      </c>
      <c r="I37" s="180">
        <v>0</v>
      </c>
      <c r="J37" s="178">
        <v>0</v>
      </c>
      <c r="K37" s="178">
        <v>0</v>
      </c>
      <c r="L37" s="178">
        <v>21</v>
      </c>
      <c r="M37" s="178">
        <v>0</v>
      </c>
      <c r="N37" s="177">
        <v>0</v>
      </c>
      <c r="O37" s="177">
        <v>0</v>
      </c>
      <c r="P37" s="177">
        <v>0</v>
      </c>
      <c r="Q37" s="177">
        <v>0</v>
      </c>
      <c r="R37" s="178"/>
      <c r="S37" s="178" t="s">
        <v>114</v>
      </c>
      <c r="T37" s="178" t="s">
        <v>115</v>
      </c>
      <c r="U37" s="178">
        <v>0</v>
      </c>
      <c r="V37" s="178">
        <v>0</v>
      </c>
      <c r="W37" s="178"/>
      <c r="X37" s="181" t="s">
        <v>116</v>
      </c>
      <c r="Y37" s="151" t="s">
        <v>107</v>
      </c>
      <c r="Z37" s="171">
        <f>I37</f>
        <v>0</v>
      </c>
      <c r="AA37" s="171">
        <f>K37</f>
        <v>0</v>
      </c>
      <c r="AB37" s="171">
        <f>M37</f>
        <v>0</v>
      </c>
      <c r="AC37" s="172">
        <f>O37</f>
        <v>0</v>
      </c>
      <c r="AD37" s="172">
        <f>Q37</f>
        <v>0</v>
      </c>
      <c r="AE37" s="171">
        <f>V37</f>
        <v>0</v>
      </c>
      <c r="AF37" s="171">
        <f>G37</f>
        <v>0</v>
      </c>
      <c r="AG37" s="173" t="s">
        <v>117</v>
      </c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</row>
    <row r="38" spans="1:60" outlineLevel="2">
      <c r="A38" s="148"/>
      <c r="B38" s="149"/>
      <c r="C38" s="284" t="s">
        <v>167</v>
      </c>
      <c r="D38" s="285"/>
      <c r="E38" s="285"/>
      <c r="F38" s="285"/>
      <c r="G38" s="285"/>
      <c r="H38" s="152"/>
      <c r="I38" s="153"/>
      <c r="J38" s="151"/>
      <c r="K38" s="151"/>
      <c r="L38" s="151"/>
      <c r="M38" s="151"/>
      <c r="N38" s="150"/>
      <c r="O38" s="150"/>
      <c r="P38" s="150"/>
      <c r="Q38" s="150"/>
      <c r="R38" s="151"/>
      <c r="S38" s="151"/>
      <c r="T38" s="151"/>
      <c r="U38" s="151"/>
      <c r="V38" s="151"/>
      <c r="W38" s="151"/>
      <c r="X38" s="151"/>
      <c r="Y38" s="151"/>
      <c r="Z38" s="173"/>
      <c r="AA38" s="173"/>
      <c r="AB38" s="173"/>
      <c r="AC38" s="173"/>
      <c r="AD38" s="173"/>
      <c r="AE38" s="173"/>
      <c r="AF38" s="171">
        <f t="shared" ref="AF38:AF41" si="1">G38</f>
        <v>0</v>
      </c>
      <c r="AG38" s="173" t="s">
        <v>125</v>
      </c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</row>
    <row r="39" spans="1:60" outlineLevel="2">
      <c r="A39" s="148"/>
      <c r="B39" s="149"/>
      <c r="C39" s="224" t="s">
        <v>319</v>
      </c>
      <c r="D39" s="187" t="s">
        <v>153</v>
      </c>
      <c r="E39" s="187">
        <v>1</v>
      </c>
      <c r="F39" s="187">
        <v>0</v>
      </c>
      <c r="G39" s="178">
        <f>F39*E39</f>
        <v>0</v>
      </c>
      <c r="H39" s="152"/>
      <c r="I39" s="153"/>
      <c r="J39" s="151"/>
      <c r="K39" s="151"/>
      <c r="L39" s="151"/>
      <c r="M39" s="151"/>
      <c r="N39" s="150"/>
      <c r="O39" s="150"/>
      <c r="P39" s="150"/>
      <c r="Q39" s="150"/>
      <c r="R39" s="151"/>
      <c r="S39" s="151"/>
      <c r="T39" s="151"/>
      <c r="U39" s="151"/>
      <c r="V39" s="151"/>
      <c r="W39" s="151"/>
      <c r="X39" s="151"/>
      <c r="Y39" s="151"/>
      <c r="Z39" s="173"/>
      <c r="AA39" s="173"/>
      <c r="AB39" s="173"/>
      <c r="AC39" s="173"/>
      <c r="AD39" s="173"/>
      <c r="AE39" s="173"/>
      <c r="AF39" s="171">
        <f t="shared" si="1"/>
        <v>0</v>
      </c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</row>
    <row r="40" spans="1:60" outlineLevel="2">
      <c r="A40" s="148"/>
      <c r="B40" s="149"/>
      <c r="C40" s="224" t="s">
        <v>318</v>
      </c>
      <c r="D40" s="187" t="s">
        <v>153</v>
      </c>
      <c r="E40" s="187">
        <v>2</v>
      </c>
      <c r="F40" s="187">
        <v>0</v>
      </c>
      <c r="G40" s="178">
        <f>F40*E40</f>
        <v>0</v>
      </c>
      <c r="H40" s="152"/>
      <c r="I40" s="153"/>
      <c r="J40" s="151"/>
      <c r="K40" s="151"/>
      <c r="L40" s="151"/>
      <c r="M40" s="151"/>
      <c r="N40" s="150"/>
      <c r="O40" s="150"/>
      <c r="P40" s="150"/>
      <c r="Q40" s="150"/>
      <c r="R40" s="151"/>
      <c r="S40" s="151"/>
      <c r="T40" s="151"/>
      <c r="U40" s="151"/>
      <c r="V40" s="151"/>
      <c r="W40" s="151"/>
      <c r="X40" s="151"/>
      <c r="Y40" s="151"/>
      <c r="Z40" s="173"/>
      <c r="AA40" s="173"/>
      <c r="AB40" s="173"/>
      <c r="AC40" s="173"/>
      <c r="AD40" s="173"/>
      <c r="AE40" s="173"/>
      <c r="AF40" s="171">
        <f t="shared" si="1"/>
        <v>0</v>
      </c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</row>
    <row r="41" spans="1:60" outlineLevel="1">
      <c r="A41" s="174">
        <v>54</v>
      </c>
      <c r="B41" s="175"/>
      <c r="C41" s="185"/>
      <c r="D41" s="176"/>
      <c r="E41" s="177"/>
      <c r="F41" s="178"/>
      <c r="G41" s="178"/>
      <c r="H41" s="179"/>
      <c r="I41" s="180"/>
      <c r="J41" s="178"/>
      <c r="K41" s="178"/>
      <c r="L41" s="178"/>
      <c r="M41" s="178"/>
      <c r="N41" s="177"/>
      <c r="O41" s="177"/>
      <c r="P41" s="177"/>
      <c r="Q41" s="177"/>
      <c r="R41" s="178"/>
      <c r="S41" s="178"/>
      <c r="T41" s="178"/>
      <c r="U41" s="178"/>
      <c r="V41" s="178"/>
      <c r="W41" s="178"/>
      <c r="X41" s="181"/>
      <c r="Y41" s="151"/>
      <c r="Z41" s="171">
        <f>I41</f>
        <v>0</v>
      </c>
      <c r="AA41" s="171">
        <f>K41</f>
        <v>0</v>
      </c>
      <c r="AB41" s="171">
        <f>M41</f>
        <v>0</v>
      </c>
      <c r="AC41" s="172">
        <f>O41</f>
        <v>0</v>
      </c>
      <c r="AD41" s="172">
        <f>Q41</f>
        <v>0</v>
      </c>
      <c r="AE41" s="171">
        <f>V41</f>
        <v>0</v>
      </c>
      <c r="AF41" s="171">
        <f t="shared" si="1"/>
        <v>0</v>
      </c>
      <c r="AG41" s="173" t="s">
        <v>117</v>
      </c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</row>
    <row r="42" spans="1:60" ht="15" customHeight="1" outlineLevel="2">
      <c r="A42" s="148"/>
      <c r="B42" s="149"/>
      <c r="C42" s="284" t="s">
        <v>168</v>
      </c>
      <c r="D42" s="285"/>
      <c r="E42" s="285"/>
      <c r="F42" s="285"/>
      <c r="G42" s="285"/>
      <c r="H42" s="152"/>
      <c r="I42" s="153"/>
      <c r="J42" s="151"/>
      <c r="K42" s="151"/>
      <c r="L42" s="151"/>
      <c r="M42" s="151"/>
      <c r="N42" s="150"/>
      <c r="O42" s="150"/>
      <c r="P42" s="150"/>
      <c r="Q42" s="150"/>
      <c r="R42" s="151"/>
      <c r="S42" s="151"/>
      <c r="T42" s="151"/>
      <c r="U42" s="151"/>
      <c r="V42" s="151"/>
      <c r="W42" s="151"/>
      <c r="X42" s="151"/>
      <c r="Y42" s="151"/>
      <c r="Z42" s="173"/>
      <c r="AA42" s="173"/>
      <c r="AB42" s="173"/>
      <c r="AC42" s="173"/>
      <c r="AD42" s="173"/>
      <c r="AE42" s="173"/>
      <c r="AF42" s="173"/>
      <c r="AG42" s="173" t="s">
        <v>125</v>
      </c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</row>
    <row r="43" spans="1:60">
      <c r="A43" s="155" t="s">
        <v>100</v>
      </c>
      <c r="B43" s="156" t="s">
        <v>66</v>
      </c>
      <c r="C43" s="183" t="s">
        <v>323</v>
      </c>
      <c r="D43" s="157"/>
      <c r="E43" s="158"/>
      <c r="F43" s="159"/>
      <c r="G43" s="159">
        <f>SUM(AF44:AF71)</f>
        <v>0</v>
      </c>
      <c r="H43" s="160"/>
      <c r="I43" s="161">
        <f>SUM(Z44:Z71)</f>
        <v>0</v>
      </c>
      <c r="J43" s="159"/>
      <c r="K43" s="159">
        <f>SUM(AA44:AA71)</f>
        <v>0</v>
      </c>
      <c r="L43" s="159"/>
      <c r="M43" s="159">
        <f>SUM(AB44:AB71)</f>
        <v>0</v>
      </c>
      <c r="N43" s="158"/>
      <c r="O43" s="158">
        <f>SUM(AC44:AC71)</f>
        <v>2.2630000000000001E-2</v>
      </c>
      <c r="P43" s="158"/>
      <c r="Q43" s="158">
        <f>SUM(AD44:AD71)</f>
        <v>0</v>
      </c>
      <c r="R43" s="159"/>
      <c r="S43" s="159"/>
      <c r="T43" s="159"/>
      <c r="U43" s="159"/>
      <c r="V43" s="159">
        <f>SUM(AE44:AE71)</f>
        <v>55.986460000000001</v>
      </c>
      <c r="W43" s="159"/>
      <c r="X43" s="162"/>
      <c r="Y43" s="154"/>
      <c r="AG43" t="s">
        <v>101</v>
      </c>
    </row>
    <row r="44" spans="1:60" outlineLevel="1">
      <c r="A44" s="163">
        <v>4</v>
      </c>
      <c r="B44" s="190" t="s">
        <v>169</v>
      </c>
      <c r="C44" s="191" t="s">
        <v>170</v>
      </c>
      <c r="D44" s="192" t="s">
        <v>143</v>
      </c>
      <c r="E44" s="193">
        <v>1</v>
      </c>
      <c r="F44" s="194">
        <v>0</v>
      </c>
      <c r="G44" s="194"/>
      <c r="H44" s="195">
        <v>0</v>
      </c>
      <c r="I44" s="196">
        <v>0</v>
      </c>
      <c r="J44" s="194">
        <v>0</v>
      </c>
      <c r="K44" s="194">
        <v>0</v>
      </c>
      <c r="L44" s="194">
        <v>21</v>
      </c>
      <c r="M44" s="194">
        <v>0</v>
      </c>
      <c r="N44" s="193">
        <v>0</v>
      </c>
      <c r="O44" s="193">
        <v>0</v>
      </c>
      <c r="P44" s="193">
        <v>0</v>
      </c>
      <c r="Q44" s="193">
        <v>0</v>
      </c>
      <c r="R44" s="194"/>
      <c r="S44" s="194" t="s">
        <v>105</v>
      </c>
      <c r="T44" s="194" t="s">
        <v>105</v>
      </c>
      <c r="U44" s="194">
        <v>2.8151700000000002</v>
      </c>
      <c r="V44" s="194">
        <v>2.8151700000000002</v>
      </c>
      <c r="W44" s="194"/>
      <c r="X44" s="197" t="s">
        <v>106</v>
      </c>
      <c r="Y44" s="151" t="s">
        <v>107</v>
      </c>
      <c r="Z44" s="171">
        <f t="shared" ref="Z44:Z53" si="2">I44</f>
        <v>0</v>
      </c>
      <c r="AA44" s="171">
        <f t="shared" ref="AA44:AA53" si="3">K44</f>
        <v>0</v>
      </c>
      <c r="AB44" s="171">
        <f t="shared" ref="AB44:AB53" si="4">M44</f>
        <v>0</v>
      </c>
      <c r="AC44" s="172">
        <f t="shared" ref="AC44:AC53" si="5">O44</f>
        <v>0</v>
      </c>
      <c r="AD44" s="172">
        <f t="shared" ref="AD44:AD53" si="6">Q44</f>
        <v>0</v>
      </c>
      <c r="AE44" s="171">
        <f t="shared" ref="AE44:AE53" si="7">V44</f>
        <v>2.8151700000000002</v>
      </c>
      <c r="AF44" s="171">
        <f t="shared" ref="AF44:AF53" si="8">G44</f>
        <v>0</v>
      </c>
      <c r="AG44" s="173" t="s">
        <v>108</v>
      </c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</row>
    <row r="45" spans="1:60" ht="22.5" outlineLevel="1">
      <c r="A45" s="163">
        <v>9</v>
      </c>
      <c r="B45" s="190" t="s">
        <v>171</v>
      </c>
      <c r="C45" s="191" t="s">
        <v>172</v>
      </c>
      <c r="D45" s="192" t="s">
        <v>104</v>
      </c>
      <c r="E45" s="193">
        <v>1100</v>
      </c>
      <c r="F45" s="194">
        <v>0</v>
      </c>
      <c r="G45" s="194">
        <f>F45*E45</f>
        <v>0</v>
      </c>
      <c r="H45" s="195">
        <v>0</v>
      </c>
      <c r="I45" s="196">
        <v>0</v>
      </c>
      <c r="J45" s="194">
        <v>0</v>
      </c>
      <c r="K45" s="194">
        <v>0</v>
      </c>
      <c r="L45" s="194">
        <v>21</v>
      </c>
      <c r="M45" s="194">
        <v>0</v>
      </c>
      <c r="N45" s="193">
        <v>0</v>
      </c>
      <c r="O45" s="193">
        <v>0</v>
      </c>
      <c r="P45" s="193">
        <v>0</v>
      </c>
      <c r="Q45" s="193">
        <v>0</v>
      </c>
      <c r="R45" s="194"/>
      <c r="S45" s="194" t="s">
        <v>105</v>
      </c>
      <c r="T45" s="194" t="s">
        <v>105</v>
      </c>
      <c r="U45" s="194">
        <v>4.4999999999999998E-2</v>
      </c>
      <c r="V45" s="194">
        <v>49.5</v>
      </c>
      <c r="W45" s="194"/>
      <c r="X45" s="197" t="s">
        <v>106</v>
      </c>
      <c r="Y45" s="151" t="s">
        <v>107</v>
      </c>
      <c r="Z45" s="171">
        <f t="shared" si="2"/>
        <v>0</v>
      </c>
      <c r="AA45" s="171">
        <f t="shared" si="3"/>
        <v>0</v>
      </c>
      <c r="AB45" s="171">
        <f t="shared" si="4"/>
        <v>0</v>
      </c>
      <c r="AC45" s="172">
        <f t="shared" si="5"/>
        <v>0</v>
      </c>
      <c r="AD45" s="172">
        <f t="shared" si="6"/>
        <v>0</v>
      </c>
      <c r="AE45" s="171">
        <f t="shared" si="7"/>
        <v>49.5</v>
      </c>
      <c r="AF45" s="171">
        <f t="shared" si="8"/>
        <v>0</v>
      </c>
      <c r="AG45" s="173" t="s">
        <v>108</v>
      </c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</row>
    <row r="46" spans="1:60" outlineLevel="1">
      <c r="A46" s="163">
        <v>12</v>
      </c>
      <c r="B46" s="190" t="s">
        <v>173</v>
      </c>
      <c r="C46" s="191" t="s">
        <v>174</v>
      </c>
      <c r="D46" s="192" t="s">
        <v>143</v>
      </c>
      <c r="E46" s="193">
        <v>1</v>
      </c>
      <c r="F46" s="194">
        <v>0</v>
      </c>
      <c r="G46" s="194">
        <f t="shared" ref="G46:G53" si="9">F46*E46</f>
        <v>0</v>
      </c>
      <c r="H46" s="195">
        <v>0</v>
      </c>
      <c r="I46" s="196">
        <v>0</v>
      </c>
      <c r="J46" s="194">
        <v>0</v>
      </c>
      <c r="K46" s="194">
        <v>0</v>
      </c>
      <c r="L46" s="194">
        <v>21</v>
      </c>
      <c r="M46" s="194">
        <v>0</v>
      </c>
      <c r="N46" s="193">
        <v>0</v>
      </c>
      <c r="O46" s="193">
        <v>0</v>
      </c>
      <c r="P46" s="193">
        <v>0</v>
      </c>
      <c r="Q46" s="193">
        <v>0</v>
      </c>
      <c r="R46" s="194"/>
      <c r="S46" s="194" t="s">
        <v>105</v>
      </c>
      <c r="T46" s="194" t="s">
        <v>105</v>
      </c>
      <c r="U46" s="194">
        <v>0.14033000000000001</v>
      </c>
      <c r="V46" s="194">
        <v>0.14033000000000001</v>
      </c>
      <c r="W46" s="194"/>
      <c r="X46" s="197" t="s">
        <v>106</v>
      </c>
      <c r="Y46" s="151" t="s">
        <v>107</v>
      </c>
      <c r="Z46" s="171">
        <f t="shared" si="2"/>
        <v>0</v>
      </c>
      <c r="AA46" s="171">
        <f t="shared" si="3"/>
        <v>0</v>
      </c>
      <c r="AB46" s="171">
        <f t="shared" si="4"/>
        <v>0</v>
      </c>
      <c r="AC46" s="172">
        <f t="shared" si="5"/>
        <v>0</v>
      </c>
      <c r="AD46" s="172">
        <f t="shared" si="6"/>
        <v>0</v>
      </c>
      <c r="AE46" s="171">
        <f t="shared" si="7"/>
        <v>0.14033000000000001</v>
      </c>
      <c r="AF46" s="171">
        <f t="shared" si="8"/>
        <v>0</v>
      </c>
      <c r="AG46" s="173" t="s">
        <v>108</v>
      </c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</row>
    <row r="47" spans="1:60" outlineLevel="1">
      <c r="A47" s="163">
        <v>13</v>
      </c>
      <c r="B47" s="190" t="s">
        <v>175</v>
      </c>
      <c r="C47" s="191" t="s">
        <v>176</v>
      </c>
      <c r="D47" s="192" t="s">
        <v>143</v>
      </c>
      <c r="E47" s="193">
        <v>1</v>
      </c>
      <c r="F47" s="194">
        <v>0</v>
      </c>
      <c r="G47" s="194">
        <f t="shared" si="9"/>
        <v>0</v>
      </c>
      <c r="H47" s="195">
        <v>0</v>
      </c>
      <c r="I47" s="196">
        <v>0</v>
      </c>
      <c r="J47" s="194">
        <v>0</v>
      </c>
      <c r="K47" s="194">
        <v>0</v>
      </c>
      <c r="L47" s="194">
        <v>21</v>
      </c>
      <c r="M47" s="194">
        <v>0</v>
      </c>
      <c r="N47" s="193">
        <v>0</v>
      </c>
      <c r="O47" s="193">
        <v>0</v>
      </c>
      <c r="P47" s="193">
        <v>0</v>
      </c>
      <c r="Q47" s="193">
        <v>0</v>
      </c>
      <c r="R47" s="194"/>
      <c r="S47" s="194" t="s">
        <v>105</v>
      </c>
      <c r="T47" s="194" t="s">
        <v>105</v>
      </c>
      <c r="U47" s="194">
        <v>0.14632999999999999</v>
      </c>
      <c r="V47" s="194">
        <v>0.14632999999999999</v>
      </c>
      <c r="W47" s="194"/>
      <c r="X47" s="197" t="s">
        <v>106</v>
      </c>
      <c r="Y47" s="151" t="s">
        <v>107</v>
      </c>
      <c r="Z47" s="171">
        <f t="shared" si="2"/>
        <v>0</v>
      </c>
      <c r="AA47" s="171">
        <f t="shared" si="3"/>
        <v>0</v>
      </c>
      <c r="AB47" s="171">
        <f t="shared" si="4"/>
        <v>0</v>
      </c>
      <c r="AC47" s="172">
        <f t="shared" si="5"/>
        <v>0</v>
      </c>
      <c r="AD47" s="172">
        <f t="shared" si="6"/>
        <v>0</v>
      </c>
      <c r="AE47" s="171">
        <f t="shared" si="7"/>
        <v>0.14632999999999999</v>
      </c>
      <c r="AF47" s="171">
        <f t="shared" si="8"/>
        <v>0</v>
      </c>
      <c r="AG47" s="173" t="s">
        <v>108</v>
      </c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</row>
    <row r="48" spans="1:60" outlineLevel="1">
      <c r="A48" s="163">
        <v>14</v>
      </c>
      <c r="B48" s="190" t="s">
        <v>177</v>
      </c>
      <c r="C48" s="191" t="s">
        <v>178</v>
      </c>
      <c r="D48" s="192" t="s">
        <v>143</v>
      </c>
      <c r="E48" s="193">
        <v>1</v>
      </c>
      <c r="F48" s="194">
        <v>0</v>
      </c>
      <c r="G48" s="194">
        <f t="shared" si="9"/>
        <v>0</v>
      </c>
      <c r="H48" s="195">
        <v>0</v>
      </c>
      <c r="I48" s="196">
        <v>0</v>
      </c>
      <c r="J48" s="194">
        <v>0</v>
      </c>
      <c r="K48" s="194">
        <v>0</v>
      </c>
      <c r="L48" s="194">
        <v>21</v>
      </c>
      <c r="M48" s="194">
        <v>0</v>
      </c>
      <c r="N48" s="193">
        <v>0</v>
      </c>
      <c r="O48" s="193">
        <v>0</v>
      </c>
      <c r="P48" s="193">
        <v>0</v>
      </c>
      <c r="Q48" s="193">
        <v>0</v>
      </c>
      <c r="R48" s="194"/>
      <c r="S48" s="194" t="s">
        <v>105</v>
      </c>
      <c r="T48" s="194" t="s">
        <v>105</v>
      </c>
      <c r="U48" s="194">
        <v>0.14632999999999999</v>
      </c>
      <c r="V48" s="194">
        <v>0.14632999999999999</v>
      </c>
      <c r="W48" s="194"/>
      <c r="X48" s="197" t="s">
        <v>106</v>
      </c>
      <c r="Y48" s="151" t="s">
        <v>107</v>
      </c>
      <c r="Z48" s="171">
        <f t="shared" si="2"/>
        <v>0</v>
      </c>
      <c r="AA48" s="171">
        <f t="shared" si="3"/>
        <v>0</v>
      </c>
      <c r="AB48" s="171">
        <f t="shared" si="4"/>
        <v>0</v>
      </c>
      <c r="AC48" s="172">
        <f t="shared" si="5"/>
        <v>0</v>
      </c>
      <c r="AD48" s="172">
        <f t="shared" si="6"/>
        <v>0</v>
      </c>
      <c r="AE48" s="171">
        <f t="shared" si="7"/>
        <v>0.14632999999999999</v>
      </c>
      <c r="AF48" s="171">
        <f t="shared" si="8"/>
        <v>0</v>
      </c>
      <c r="AG48" s="173" t="s">
        <v>108</v>
      </c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</row>
    <row r="49" spans="1:60" outlineLevel="1">
      <c r="A49" s="163">
        <v>15</v>
      </c>
      <c r="B49" s="190" t="s">
        <v>179</v>
      </c>
      <c r="C49" s="191" t="s">
        <v>180</v>
      </c>
      <c r="D49" s="192" t="s">
        <v>143</v>
      </c>
      <c r="E49" s="193">
        <v>4</v>
      </c>
      <c r="F49" s="194">
        <v>0</v>
      </c>
      <c r="G49" s="194">
        <f t="shared" si="9"/>
        <v>0</v>
      </c>
      <c r="H49" s="195">
        <v>0</v>
      </c>
      <c r="I49" s="196">
        <v>0</v>
      </c>
      <c r="J49" s="194">
        <v>0</v>
      </c>
      <c r="K49" s="194">
        <v>0</v>
      </c>
      <c r="L49" s="194">
        <v>21</v>
      </c>
      <c r="M49" s="194">
        <v>0</v>
      </c>
      <c r="N49" s="193">
        <v>0</v>
      </c>
      <c r="O49" s="193">
        <v>0</v>
      </c>
      <c r="P49" s="193">
        <v>0</v>
      </c>
      <c r="Q49" s="193">
        <v>0</v>
      </c>
      <c r="R49" s="194"/>
      <c r="S49" s="194" t="s">
        <v>105</v>
      </c>
      <c r="T49" s="194" t="s">
        <v>105</v>
      </c>
      <c r="U49" s="194">
        <v>0.16500000000000001</v>
      </c>
      <c r="V49" s="194">
        <v>0.66</v>
      </c>
      <c r="W49" s="194"/>
      <c r="X49" s="197" t="s">
        <v>106</v>
      </c>
      <c r="Y49" s="151" t="s">
        <v>107</v>
      </c>
      <c r="Z49" s="171">
        <f t="shared" si="2"/>
        <v>0</v>
      </c>
      <c r="AA49" s="171">
        <f t="shared" si="3"/>
        <v>0</v>
      </c>
      <c r="AB49" s="171">
        <f t="shared" si="4"/>
        <v>0</v>
      </c>
      <c r="AC49" s="172">
        <f t="shared" si="5"/>
        <v>0</v>
      </c>
      <c r="AD49" s="172">
        <f t="shared" si="6"/>
        <v>0</v>
      </c>
      <c r="AE49" s="171">
        <f t="shared" si="7"/>
        <v>0.66</v>
      </c>
      <c r="AF49" s="171">
        <f t="shared" si="8"/>
        <v>0</v>
      </c>
      <c r="AG49" s="173" t="s">
        <v>108</v>
      </c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</row>
    <row r="50" spans="1:60" outlineLevel="1">
      <c r="A50" s="163">
        <v>16</v>
      </c>
      <c r="B50" s="190" t="s">
        <v>181</v>
      </c>
      <c r="C50" s="191" t="s">
        <v>182</v>
      </c>
      <c r="D50" s="192" t="s">
        <v>143</v>
      </c>
      <c r="E50" s="193">
        <v>1</v>
      </c>
      <c r="F50" s="194">
        <v>0</v>
      </c>
      <c r="G50" s="194">
        <v>0</v>
      </c>
      <c r="H50" s="195">
        <v>0</v>
      </c>
      <c r="I50" s="196">
        <v>0</v>
      </c>
      <c r="J50" s="194">
        <v>0</v>
      </c>
      <c r="K50" s="194">
        <v>0</v>
      </c>
      <c r="L50" s="194">
        <v>21</v>
      </c>
      <c r="M50" s="194">
        <v>0</v>
      </c>
      <c r="N50" s="193">
        <v>0</v>
      </c>
      <c r="O50" s="193">
        <v>0</v>
      </c>
      <c r="P50" s="193">
        <v>0</v>
      </c>
      <c r="Q50" s="193">
        <v>0</v>
      </c>
      <c r="R50" s="194"/>
      <c r="S50" s="194" t="s">
        <v>105</v>
      </c>
      <c r="T50" s="194" t="s">
        <v>105</v>
      </c>
      <c r="U50" s="194">
        <v>0.215</v>
      </c>
      <c r="V50" s="194">
        <v>0.215</v>
      </c>
      <c r="W50" s="194"/>
      <c r="X50" s="197" t="s">
        <v>106</v>
      </c>
      <c r="Y50" s="151" t="s">
        <v>107</v>
      </c>
      <c r="Z50" s="171">
        <f t="shared" si="2"/>
        <v>0</v>
      </c>
      <c r="AA50" s="171">
        <f t="shared" si="3"/>
        <v>0</v>
      </c>
      <c r="AB50" s="171">
        <f t="shared" si="4"/>
        <v>0</v>
      </c>
      <c r="AC50" s="172">
        <f t="shared" si="5"/>
        <v>0</v>
      </c>
      <c r="AD50" s="172">
        <f t="shared" si="6"/>
        <v>0</v>
      </c>
      <c r="AE50" s="171">
        <f t="shared" si="7"/>
        <v>0.215</v>
      </c>
      <c r="AF50" s="171">
        <f t="shared" si="8"/>
        <v>0</v>
      </c>
      <c r="AG50" s="173" t="s">
        <v>108</v>
      </c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</row>
    <row r="51" spans="1:60" outlineLevel="1">
      <c r="A51" s="163">
        <v>17</v>
      </c>
      <c r="B51" s="190" t="s">
        <v>183</v>
      </c>
      <c r="C51" s="191" t="s">
        <v>184</v>
      </c>
      <c r="D51" s="192" t="s">
        <v>143</v>
      </c>
      <c r="E51" s="193">
        <v>10</v>
      </c>
      <c r="F51" s="194">
        <v>0</v>
      </c>
      <c r="G51" s="194">
        <v>0</v>
      </c>
      <c r="H51" s="195">
        <v>0</v>
      </c>
      <c r="I51" s="196">
        <v>0</v>
      </c>
      <c r="J51" s="194">
        <v>0</v>
      </c>
      <c r="K51" s="194">
        <v>0</v>
      </c>
      <c r="L51" s="194">
        <v>21</v>
      </c>
      <c r="M51" s="194">
        <v>0</v>
      </c>
      <c r="N51" s="193">
        <v>0</v>
      </c>
      <c r="O51" s="193">
        <v>0</v>
      </c>
      <c r="P51" s="193">
        <v>0</v>
      </c>
      <c r="Q51" s="193">
        <v>0</v>
      </c>
      <c r="R51" s="194"/>
      <c r="S51" s="194" t="s">
        <v>105</v>
      </c>
      <c r="T51" s="194" t="s">
        <v>105</v>
      </c>
      <c r="U51" s="194">
        <v>0.12867000000000001</v>
      </c>
      <c r="V51" s="194">
        <v>1.2867000000000002</v>
      </c>
      <c r="W51" s="194"/>
      <c r="X51" s="197" t="s">
        <v>106</v>
      </c>
      <c r="Y51" s="151" t="s">
        <v>107</v>
      </c>
      <c r="Z51" s="171">
        <f t="shared" si="2"/>
        <v>0</v>
      </c>
      <c r="AA51" s="171">
        <f t="shared" si="3"/>
        <v>0</v>
      </c>
      <c r="AB51" s="171">
        <f t="shared" si="4"/>
        <v>0</v>
      </c>
      <c r="AC51" s="172">
        <f t="shared" si="5"/>
        <v>0</v>
      </c>
      <c r="AD51" s="172">
        <f t="shared" si="6"/>
        <v>0</v>
      </c>
      <c r="AE51" s="171">
        <f t="shared" si="7"/>
        <v>1.2867000000000002</v>
      </c>
      <c r="AF51" s="171">
        <f t="shared" si="8"/>
        <v>0</v>
      </c>
      <c r="AG51" s="173" t="s">
        <v>108</v>
      </c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</row>
    <row r="52" spans="1:60" outlineLevel="1">
      <c r="A52" s="163">
        <v>18</v>
      </c>
      <c r="B52" s="190" t="s">
        <v>185</v>
      </c>
      <c r="C52" s="191" t="s">
        <v>186</v>
      </c>
      <c r="D52" s="192" t="s">
        <v>143</v>
      </c>
      <c r="E52" s="193">
        <v>20</v>
      </c>
      <c r="F52" s="194">
        <v>0</v>
      </c>
      <c r="G52" s="194">
        <v>0</v>
      </c>
      <c r="H52" s="195">
        <v>0</v>
      </c>
      <c r="I52" s="196">
        <v>0</v>
      </c>
      <c r="J52" s="194">
        <v>0</v>
      </c>
      <c r="K52" s="194">
        <v>0</v>
      </c>
      <c r="L52" s="194">
        <v>21</v>
      </c>
      <c r="M52" s="194">
        <v>0</v>
      </c>
      <c r="N52" s="193">
        <v>0</v>
      </c>
      <c r="O52" s="193">
        <v>0</v>
      </c>
      <c r="P52" s="193">
        <v>0</v>
      </c>
      <c r="Q52" s="193">
        <v>0</v>
      </c>
      <c r="R52" s="194"/>
      <c r="S52" s="194" t="s">
        <v>105</v>
      </c>
      <c r="T52" s="194" t="s">
        <v>105</v>
      </c>
      <c r="U52" s="194">
        <v>5.3830000000000003E-2</v>
      </c>
      <c r="V52" s="194">
        <v>1.0766</v>
      </c>
      <c r="W52" s="194"/>
      <c r="X52" s="197" t="s">
        <v>106</v>
      </c>
      <c r="Y52" s="151" t="s">
        <v>107</v>
      </c>
      <c r="Z52" s="171">
        <f t="shared" si="2"/>
        <v>0</v>
      </c>
      <c r="AA52" s="171">
        <f t="shared" si="3"/>
        <v>0</v>
      </c>
      <c r="AB52" s="171">
        <f t="shared" si="4"/>
        <v>0</v>
      </c>
      <c r="AC52" s="172">
        <f t="shared" si="5"/>
        <v>0</v>
      </c>
      <c r="AD52" s="172">
        <f t="shared" si="6"/>
        <v>0</v>
      </c>
      <c r="AE52" s="171">
        <f t="shared" si="7"/>
        <v>1.0766</v>
      </c>
      <c r="AF52" s="171">
        <f t="shared" si="8"/>
        <v>0</v>
      </c>
      <c r="AG52" s="173" t="s">
        <v>108</v>
      </c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</row>
    <row r="53" spans="1:60" outlineLevel="1" collapsed="1">
      <c r="A53" s="174">
        <v>55</v>
      </c>
      <c r="B53" s="199" t="s">
        <v>187</v>
      </c>
      <c r="C53" s="200" t="s">
        <v>188</v>
      </c>
      <c r="D53" s="201" t="s">
        <v>153</v>
      </c>
      <c r="E53" s="202">
        <v>2</v>
      </c>
      <c r="F53" s="203">
        <v>0</v>
      </c>
      <c r="G53" s="194">
        <f t="shared" si="9"/>
        <v>0</v>
      </c>
      <c r="H53" s="204" t="s">
        <v>321</v>
      </c>
      <c r="I53" s="205">
        <v>0</v>
      </c>
      <c r="J53" s="203">
        <v>0</v>
      </c>
      <c r="K53" s="203">
        <v>0</v>
      </c>
      <c r="L53" s="203">
        <v>21</v>
      </c>
      <c r="M53" s="203">
        <v>0</v>
      </c>
      <c r="N53" s="202">
        <v>0</v>
      </c>
      <c r="O53" s="202">
        <v>0</v>
      </c>
      <c r="P53" s="202">
        <v>0</v>
      </c>
      <c r="Q53" s="202">
        <v>0</v>
      </c>
      <c r="R53" s="203"/>
      <c r="S53" s="203" t="s">
        <v>114</v>
      </c>
      <c r="T53" s="203" t="s">
        <v>115</v>
      </c>
      <c r="U53" s="203">
        <v>0</v>
      </c>
      <c r="V53" s="203">
        <v>0</v>
      </c>
      <c r="W53" s="203"/>
      <c r="X53" s="206" t="s">
        <v>116</v>
      </c>
      <c r="Y53" s="151" t="s">
        <v>107</v>
      </c>
      <c r="Z53" s="171">
        <f t="shared" si="2"/>
        <v>0</v>
      </c>
      <c r="AA53" s="171">
        <f t="shared" si="3"/>
        <v>0</v>
      </c>
      <c r="AB53" s="171">
        <f t="shared" si="4"/>
        <v>0</v>
      </c>
      <c r="AC53" s="172">
        <f t="shared" si="5"/>
        <v>0</v>
      </c>
      <c r="AD53" s="172">
        <f t="shared" si="6"/>
        <v>0</v>
      </c>
      <c r="AE53" s="171">
        <f t="shared" si="7"/>
        <v>0</v>
      </c>
      <c r="AF53" s="171">
        <f t="shared" si="8"/>
        <v>0</v>
      </c>
      <c r="AG53" s="173" t="s">
        <v>117</v>
      </c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</row>
    <row r="54" spans="1:60" hidden="1" outlineLevel="2">
      <c r="A54" s="148"/>
      <c r="B54" s="207"/>
      <c r="C54" s="295" t="s">
        <v>189</v>
      </c>
      <c r="D54" s="295"/>
      <c r="E54" s="295"/>
      <c r="F54" s="295"/>
      <c r="G54" s="295"/>
      <c r="H54" s="208"/>
      <c r="I54" s="209"/>
      <c r="J54" s="210"/>
      <c r="K54" s="210"/>
      <c r="L54" s="210"/>
      <c r="M54" s="210"/>
      <c r="N54" s="211"/>
      <c r="O54" s="211"/>
      <c r="P54" s="211"/>
      <c r="Q54" s="211"/>
      <c r="R54" s="210"/>
      <c r="S54" s="210"/>
      <c r="T54" s="210"/>
      <c r="U54" s="210"/>
      <c r="V54" s="210"/>
      <c r="W54" s="210"/>
      <c r="X54" s="210"/>
      <c r="Y54" s="151"/>
      <c r="Z54" s="173"/>
      <c r="AA54" s="173"/>
      <c r="AB54" s="173"/>
      <c r="AC54" s="173"/>
      <c r="AD54" s="173"/>
      <c r="AE54" s="173"/>
      <c r="AF54" s="173"/>
      <c r="AG54" s="173" t="s">
        <v>125</v>
      </c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</row>
    <row r="55" spans="1:60" outlineLevel="1" collapsed="1">
      <c r="A55" s="174">
        <v>56</v>
      </c>
      <c r="B55" s="199" t="s">
        <v>190</v>
      </c>
      <c r="C55" s="200" t="s">
        <v>191</v>
      </c>
      <c r="D55" s="201" t="s">
        <v>153</v>
      </c>
      <c r="E55" s="202">
        <v>10</v>
      </c>
      <c r="F55" s="203">
        <v>0</v>
      </c>
      <c r="G55" s="203">
        <f>F55*E55</f>
        <v>0</v>
      </c>
      <c r="H55" s="204" t="s">
        <v>321</v>
      </c>
      <c r="I55" s="205">
        <v>0</v>
      </c>
      <c r="J55" s="203">
        <v>0</v>
      </c>
      <c r="K55" s="203">
        <v>0</v>
      </c>
      <c r="L55" s="203">
        <v>21</v>
      </c>
      <c r="M55" s="203">
        <v>0</v>
      </c>
      <c r="N55" s="202">
        <v>0</v>
      </c>
      <c r="O55" s="202">
        <v>0</v>
      </c>
      <c r="P55" s="202">
        <v>0</v>
      </c>
      <c r="Q55" s="202">
        <v>0</v>
      </c>
      <c r="R55" s="203"/>
      <c r="S55" s="203" t="s">
        <v>114</v>
      </c>
      <c r="T55" s="203" t="s">
        <v>115</v>
      </c>
      <c r="U55" s="203">
        <v>0</v>
      </c>
      <c r="V55" s="203">
        <v>0</v>
      </c>
      <c r="W55" s="203"/>
      <c r="X55" s="206" t="s">
        <v>116</v>
      </c>
      <c r="Y55" s="151" t="s">
        <v>107</v>
      </c>
      <c r="Z55" s="171">
        <f>I55</f>
        <v>0</v>
      </c>
      <c r="AA55" s="171">
        <f>K55</f>
        <v>0</v>
      </c>
      <c r="AB55" s="171">
        <f>M55</f>
        <v>0</v>
      </c>
      <c r="AC55" s="172">
        <f>O55</f>
        <v>0</v>
      </c>
      <c r="AD55" s="172">
        <f>Q55</f>
        <v>0</v>
      </c>
      <c r="AE55" s="171">
        <f>V55</f>
        <v>0</v>
      </c>
      <c r="AF55" s="171">
        <f>G55</f>
        <v>0</v>
      </c>
      <c r="AG55" s="173" t="s">
        <v>117</v>
      </c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</row>
    <row r="56" spans="1:60" hidden="1" outlineLevel="2">
      <c r="A56" s="148"/>
      <c r="B56" s="207"/>
      <c r="C56" s="295" t="s">
        <v>192</v>
      </c>
      <c r="D56" s="295"/>
      <c r="E56" s="295"/>
      <c r="F56" s="295"/>
      <c r="G56" s="295"/>
      <c r="H56" s="208"/>
      <c r="I56" s="209"/>
      <c r="J56" s="210"/>
      <c r="K56" s="210"/>
      <c r="L56" s="210"/>
      <c r="M56" s="210"/>
      <c r="N56" s="211"/>
      <c r="O56" s="211"/>
      <c r="P56" s="211"/>
      <c r="Q56" s="211"/>
      <c r="R56" s="210"/>
      <c r="S56" s="210"/>
      <c r="T56" s="210"/>
      <c r="U56" s="210"/>
      <c r="V56" s="210"/>
      <c r="W56" s="210"/>
      <c r="X56" s="210"/>
      <c r="Y56" s="151"/>
      <c r="Z56" s="173"/>
      <c r="AA56" s="173"/>
      <c r="AB56" s="173"/>
      <c r="AC56" s="173"/>
      <c r="AD56" s="173"/>
      <c r="AE56" s="173"/>
      <c r="AF56" s="173"/>
      <c r="AG56" s="173" t="s">
        <v>125</v>
      </c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</row>
    <row r="57" spans="1:60" outlineLevel="1">
      <c r="A57" s="163">
        <v>65</v>
      </c>
      <c r="B57" s="190" t="s">
        <v>193</v>
      </c>
      <c r="C57" s="191" t="s">
        <v>194</v>
      </c>
      <c r="D57" s="192" t="s">
        <v>143</v>
      </c>
      <c r="E57" s="193">
        <v>1</v>
      </c>
      <c r="F57" s="194">
        <v>0</v>
      </c>
      <c r="G57" s="194">
        <f>F57*E57</f>
        <v>0</v>
      </c>
      <c r="H57" s="195" t="s">
        <v>321</v>
      </c>
      <c r="I57" s="196">
        <v>0</v>
      </c>
      <c r="J57" s="194">
        <v>0</v>
      </c>
      <c r="K57" s="194">
        <v>0</v>
      </c>
      <c r="L57" s="194">
        <v>21</v>
      </c>
      <c r="M57" s="194">
        <v>0</v>
      </c>
      <c r="N57" s="193">
        <v>5.0000000000000002E-5</v>
      </c>
      <c r="O57" s="193">
        <v>5.0000000000000002E-5</v>
      </c>
      <c r="P57" s="193">
        <v>0</v>
      </c>
      <c r="Q57" s="193">
        <v>0</v>
      </c>
      <c r="R57" s="194" t="s">
        <v>195</v>
      </c>
      <c r="S57" s="194" t="s">
        <v>105</v>
      </c>
      <c r="T57" s="194" t="s">
        <v>105</v>
      </c>
      <c r="U57" s="194">
        <v>0</v>
      </c>
      <c r="V57" s="194">
        <v>0</v>
      </c>
      <c r="W57" s="194"/>
      <c r="X57" s="197" t="s">
        <v>116</v>
      </c>
      <c r="Y57" s="151" t="s">
        <v>107</v>
      </c>
      <c r="Z57" s="171">
        <f t="shared" ref="Z57:Z69" si="10">I57</f>
        <v>0</v>
      </c>
      <c r="AA57" s="171">
        <f t="shared" ref="AA57:AA69" si="11">K57</f>
        <v>0</v>
      </c>
      <c r="AB57" s="171">
        <f t="shared" ref="AB57:AB69" si="12">M57</f>
        <v>0</v>
      </c>
      <c r="AC57" s="172">
        <f t="shared" ref="AC57:AC69" si="13">O57</f>
        <v>5.0000000000000002E-5</v>
      </c>
      <c r="AD57" s="172">
        <f t="shared" ref="AD57:AD69" si="14">Q57</f>
        <v>0</v>
      </c>
      <c r="AE57" s="171">
        <f t="shared" ref="AE57:AE69" si="15">V57</f>
        <v>0</v>
      </c>
      <c r="AF57" s="171">
        <f t="shared" ref="AF57:AF69" si="16">G57</f>
        <v>0</v>
      </c>
      <c r="AG57" s="173" t="s">
        <v>117</v>
      </c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</row>
    <row r="58" spans="1:60" ht="22.5" outlineLevel="1">
      <c r="A58" s="163">
        <v>67</v>
      </c>
      <c r="B58" s="190" t="s">
        <v>196</v>
      </c>
      <c r="C58" s="191" t="s">
        <v>197</v>
      </c>
      <c r="D58" s="192" t="s">
        <v>143</v>
      </c>
      <c r="E58" s="193">
        <v>1</v>
      </c>
      <c r="F58" s="194">
        <v>0</v>
      </c>
      <c r="G58" s="194">
        <f t="shared" ref="G58:G69" si="17">F58*E58</f>
        <v>0</v>
      </c>
      <c r="H58" s="195" t="s">
        <v>321</v>
      </c>
      <c r="I58" s="195" t="s">
        <v>321</v>
      </c>
      <c r="J58" s="194">
        <v>0</v>
      </c>
      <c r="K58" s="194">
        <v>0</v>
      </c>
      <c r="L58" s="194">
        <v>21</v>
      </c>
      <c r="M58" s="194">
        <v>0</v>
      </c>
      <c r="N58" s="193">
        <v>2.0899999999999998E-2</v>
      </c>
      <c r="O58" s="193">
        <v>2.0899999999999998E-2</v>
      </c>
      <c r="P58" s="193">
        <v>0</v>
      </c>
      <c r="Q58" s="193">
        <v>0</v>
      </c>
      <c r="R58" s="194" t="s">
        <v>195</v>
      </c>
      <c r="S58" s="194" t="s">
        <v>105</v>
      </c>
      <c r="T58" s="194" t="s">
        <v>105</v>
      </c>
      <c r="U58" s="194">
        <v>0</v>
      </c>
      <c r="V58" s="194">
        <v>0</v>
      </c>
      <c r="W58" s="194"/>
      <c r="X58" s="197" t="s">
        <v>116</v>
      </c>
      <c r="Y58" s="151" t="s">
        <v>107</v>
      </c>
      <c r="Z58" s="171" t="str">
        <f t="shared" si="10"/>
        <v>0</v>
      </c>
      <c r="AA58" s="171">
        <f t="shared" si="11"/>
        <v>0</v>
      </c>
      <c r="AB58" s="171">
        <f t="shared" si="12"/>
        <v>0</v>
      </c>
      <c r="AC58" s="172">
        <f t="shared" si="13"/>
        <v>2.0899999999999998E-2</v>
      </c>
      <c r="AD58" s="172">
        <f t="shared" si="14"/>
        <v>0</v>
      </c>
      <c r="AE58" s="171">
        <f t="shared" si="15"/>
        <v>0</v>
      </c>
      <c r="AF58" s="171">
        <f t="shared" si="16"/>
        <v>0</v>
      </c>
      <c r="AG58" s="173" t="s">
        <v>117</v>
      </c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</row>
    <row r="59" spans="1:60" ht="22.5" outlineLevel="1">
      <c r="A59" s="163">
        <v>68</v>
      </c>
      <c r="B59" s="190" t="s">
        <v>198</v>
      </c>
      <c r="C59" s="191" t="s">
        <v>199</v>
      </c>
      <c r="D59" s="192" t="s">
        <v>143</v>
      </c>
      <c r="E59" s="193">
        <v>2</v>
      </c>
      <c r="F59" s="194">
        <v>0</v>
      </c>
      <c r="G59" s="194">
        <f t="shared" si="17"/>
        <v>0</v>
      </c>
      <c r="H59" s="194">
        <v>0</v>
      </c>
      <c r="I59" s="196">
        <v>0</v>
      </c>
      <c r="J59" s="194">
        <v>0</v>
      </c>
      <c r="K59" s="194">
        <v>0</v>
      </c>
      <c r="L59" s="194">
        <v>21</v>
      </c>
      <c r="M59" s="194">
        <v>0</v>
      </c>
      <c r="N59" s="193">
        <v>1.1999999999999999E-3</v>
      </c>
      <c r="O59" s="193">
        <v>1.1999999999999999E-3</v>
      </c>
      <c r="P59" s="193">
        <v>0</v>
      </c>
      <c r="Q59" s="193">
        <v>0</v>
      </c>
      <c r="R59" s="194" t="s">
        <v>195</v>
      </c>
      <c r="S59" s="194" t="s">
        <v>105</v>
      </c>
      <c r="T59" s="194" t="s">
        <v>105</v>
      </c>
      <c r="U59" s="194">
        <v>0</v>
      </c>
      <c r="V59" s="194">
        <v>0</v>
      </c>
      <c r="W59" s="194"/>
      <c r="X59" s="197" t="s">
        <v>116</v>
      </c>
      <c r="Y59" s="151" t="s">
        <v>107</v>
      </c>
      <c r="Z59" s="171">
        <f t="shared" si="10"/>
        <v>0</v>
      </c>
      <c r="AA59" s="171">
        <f t="shared" si="11"/>
        <v>0</v>
      </c>
      <c r="AB59" s="171">
        <f t="shared" si="12"/>
        <v>0</v>
      </c>
      <c r="AC59" s="172">
        <f t="shared" si="13"/>
        <v>1.1999999999999999E-3</v>
      </c>
      <c r="AD59" s="172">
        <f t="shared" si="14"/>
        <v>0</v>
      </c>
      <c r="AE59" s="171">
        <f t="shared" si="15"/>
        <v>0</v>
      </c>
      <c r="AF59" s="171">
        <f t="shared" si="16"/>
        <v>0</v>
      </c>
      <c r="AG59" s="173" t="s">
        <v>117</v>
      </c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</row>
    <row r="60" spans="1:60" outlineLevel="1">
      <c r="A60" s="163">
        <v>69</v>
      </c>
      <c r="B60" s="190" t="s">
        <v>200</v>
      </c>
      <c r="C60" s="191" t="s">
        <v>201</v>
      </c>
      <c r="D60" s="192" t="s">
        <v>143</v>
      </c>
      <c r="E60" s="193">
        <v>1</v>
      </c>
      <c r="F60" s="194">
        <v>0</v>
      </c>
      <c r="G60" s="194">
        <f t="shared" si="17"/>
        <v>0</v>
      </c>
      <c r="H60" s="195" t="s">
        <v>321</v>
      </c>
      <c r="I60" s="196">
        <v>0</v>
      </c>
      <c r="J60" s="194">
        <v>0</v>
      </c>
      <c r="K60" s="194">
        <v>0</v>
      </c>
      <c r="L60" s="194">
        <v>21</v>
      </c>
      <c r="M60" s="194">
        <v>0</v>
      </c>
      <c r="N60" s="193">
        <v>4.8000000000000001E-4</v>
      </c>
      <c r="O60" s="193">
        <v>4.8000000000000001E-4</v>
      </c>
      <c r="P60" s="193">
        <v>0</v>
      </c>
      <c r="Q60" s="193">
        <v>0</v>
      </c>
      <c r="R60" s="194" t="s">
        <v>195</v>
      </c>
      <c r="S60" s="194" t="s">
        <v>105</v>
      </c>
      <c r="T60" s="194" t="s">
        <v>105</v>
      </c>
      <c r="U60" s="194">
        <v>0</v>
      </c>
      <c r="V60" s="194">
        <v>0</v>
      </c>
      <c r="W60" s="194"/>
      <c r="X60" s="197" t="s">
        <v>116</v>
      </c>
      <c r="Y60" s="151" t="s">
        <v>107</v>
      </c>
      <c r="Z60" s="171">
        <f t="shared" si="10"/>
        <v>0</v>
      </c>
      <c r="AA60" s="171">
        <f t="shared" si="11"/>
        <v>0</v>
      </c>
      <c r="AB60" s="171">
        <f t="shared" si="12"/>
        <v>0</v>
      </c>
      <c r="AC60" s="172">
        <f t="shared" si="13"/>
        <v>4.8000000000000001E-4</v>
      </c>
      <c r="AD60" s="172">
        <f t="shared" si="14"/>
        <v>0</v>
      </c>
      <c r="AE60" s="171">
        <f t="shared" si="15"/>
        <v>0</v>
      </c>
      <c r="AF60" s="171">
        <f t="shared" si="16"/>
        <v>0</v>
      </c>
      <c r="AG60" s="173" t="s">
        <v>117</v>
      </c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</row>
    <row r="61" spans="1:60" outlineLevel="1">
      <c r="A61" s="163">
        <v>70</v>
      </c>
      <c r="B61" s="190" t="s">
        <v>202</v>
      </c>
      <c r="C61" s="212" t="s">
        <v>203</v>
      </c>
      <c r="D61" s="192" t="s">
        <v>104</v>
      </c>
      <c r="E61" s="193">
        <v>1100</v>
      </c>
      <c r="F61" s="194">
        <v>0</v>
      </c>
      <c r="G61" s="194">
        <f t="shared" si="17"/>
        <v>0</v>
      </c>
      <c r="H61" s="195" t="s">
        <v>321</v>
      </c>
      <c r="I61" s="196">
        <v>0</v>
      </c>
      <c r="J61" s="194">
        <v>0</v>
      </c>
      <c r="K61" s="194">
        <v>0</v>
      </c>
      <c r="L61" s="194">
        <v>21</v>
      </c>
      <c r="M61" s="194">
        <v>0</v>
      </c>
      <c r="N61" s="193">
        <v>0</v>
      </c>
      <c r="O61" s="193">
        <v>0</v>
      </c>
      <c r="P61" s="193">
        <v>0</v>
      </c>
      <c r="Q61" s="193">
        <v>0</v>
      </c>
      <c r="R61" s="194" t="s">
        <v>195</v>
      </c>
      <c r="S61" s="194" t="s">
        <v>105</v>
      </c>
      <c r="T61" s="194" t="s">
        <v>105</v>
      </c>
      <c r="U61" s="194">
        <v>0</v>
      </c>
      <c r="V61" s="194">
        <v>0</v>
      </c>
      <c r="W61" s="194"/>
      <c r="X61" s="197" t="s">
        <v>116</v>
      </c>
      <c r="Y61" s="151" t="s">
        <v>107</v>
      </c>
      <c r="Z61" s="171">
        <f t="shared" si="10"/>
        <v>0</v>
      </c>
      <c r="AA61" s="171">
        <f t="shared" si="11"/>
        <v>0</v>
      </c>
      <c r="AB61" s="171">
        <f t="shared" si="12"/>
        <v>0</v>
      </c>
      <c r="AC61" s="172">
        <f t="shared" si="13"/>
        <v>0</v>
      </c>
      <c r="AD61" s="172">
        <f t="shared" si="14"/>
        <v>0</v>
      </c>
      <c r="AE61" s="171">
        <f t="shared" si="15"/>
        <v>0</v>
      </c>
      <c r="AF61" s="171">
        <f t="shared" si="16"/>
        <v>0</v>
      </c>
      <c r="AG61" s="173" t="s">
        <v>117</v>
      </c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</row>
    <row r="62" spans="1:60" outlineLevel="1">
      <c r="A62" s="163">
        <v>71</v>
      </c>
      <c r="B62" s="190" t="s">
        <v>204</v>
      </c>
      <c r="C62" s="191" t="s">
        <v>205</v>
      </c>
      <c r="D62" s="192" t="s">
        <v>143</v>
      </c>
      <c r="E62" s="193">
        <v>20</v>
      </c>
      <c r="F62" s="194">
        <v>0</v>
      </c>
      <c r="G62" s="194">
        <f t="shared" si="17"/>
        <v>0</v>
      </c>
      <c r="H62" s="195" t="s">
        <v>321</v>
      </c>
      <c r="I62" s="196">
        <v>0</v>
      </c>
      <c r="J62" s="194">
        <v>0</v>
      </c>
      <c r="K62" s="194">
        <v>0</v>
      </c>
      <c r="L62" s="194">
        <v>21</v>
      </c>
      <c r="M62" s="194">
        <v>0</v>
      </c>
      <c r="N62" s="193">
        <v>0</v>
      </c>
      <c r="O62" s="193">
        <v>0</v>
      </c>
      <c r="P62" s="193">
        <v>0</v>
      </c>
      <c r="Q62" s="193">
        <v>0</v>
      </c>
      <c r="R62" s="194" t="s">
        <v>195</v>
      </c>
      <c r="S62" s="194" t="s">
        <v>105</v>
      </c>
      <c r="T62" s="194" t="s">
        <v>105</v>
      </c>
      <c r="U62" s="194">
        <v>0</v>
      </c>
      <c r="V62" s="194">
        <v>0</v>
      </c>
      <c r="W62" s="194"/>
      <c r="X62" s="197" t="s">
        <v>116</v>
      </c>
      <c r="Y62" s="151" t="s">
        <v>107</v>
      </c>
      <c r="Z62" s="171">
        <f t="shared" si="10"/>
        <v>0</v>
      </c>
      <c r="AA62" s="171">
        <f t="shared" si="11"/>
        <v>0</v>
      </c>
      <c r="AB62" s="171">
        <f t="shared" si="12"/>
        <v>0</v>
      </c>
      <c r="AC62" s="172">
        <f t="shared" si="13"/>
        <v>0</v>
      </c>
      <c r="AD62" s="172">
        <f t="shared" si="14"/>
        <v>0</v>
      </c>
      <c r="AE62" s="171">
        <f t="shared" si="15"/>
        <v>0</v>
      </c>
      <c r="AF62" s="171">
        <f t="shared" si="16"/>
        <v>0</v>
      </c>
      <c r="AG62" s="173" t="s">
        <v>117</v>
      </c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</row>
    <row r="63" spans="1:60" outlineLevel="1">
      <c r="A63" s="163">
        <v>72</v>
      </c>
      <c r="B63" s="164" t="s">
        <v>206</v>
      </c>
      <c r="C63" s="184" t="s">
        <v>207</v>
      </c>
      <c r="D63" s="165" t="s">
        <v>113</v>
      </c>
      <c r="E63" s="166">
        <v>1</v>
      </c>
      <c r="F63" s="167">
        <v>0</v>
      </c>
      <c r="G63" s="167">
        <f t="shared" si="17"/>
        <v>0</v>
      </c>
      <c r="H63" s="168" t="s">
        <v>321</v>
      </c>
      <c r="I63" s="169">
        <v>0</v>
      </c>
      <c r="J63" s="167">
        <v>0</v>
      </c>
      <c r="K63" s="167">
        <v>0</v>
      </c>
      <c r="L63" s="167">
        <v>21</v>
      </c>
      <c r="M63" s="167">
        <v>0</v>
      </c>
      <c r="N63" s="166">
        <v>0</v>
      </c>
      <c r="O63" s="166">
        <v>0</v>
      </c>
      <c r="P63" s="166">
        <v>0</v>
      </c>
      <c r="Q63" s="166">
        <v>0</v>
      </c>
      <c r="R63" s="167" t="s">
        <v>195</v>
      </c>
      <c r="S63" s="167" t="s">
        <v>105</v>
      </c>
      <c r="T63" s="167" t="s">
        <v>208</v>
      </c>
      <c r="U63" s="167">
        <v>0</v>
      </c>
      <c r="V63" s="167">
        <v>0</v>
      </c>
      <c r="W63" s="167"/>
      <c r="X63" s="170" t="s">
        <v>116</v>
      </c>
      <c r="Y63" s="151" t="s">
        <v>107</v>
      </c>
      <c r="Z63" s="171">
        <f t="shared" si="10"/>
        <v>0</v>
      </c>
      <c r="AA63" s="171">
        <f t="shared" si="11"/>
        <v>0</v>
      </c>
      <c r="AB63" s="171">
        <f t="shared" si="12"/>
        <v>0</v>
      </c>
      <c r="AC63" s="172">
        <f t="shared" si="13"/>
        <v>0</v>
      </c>
      <c r="AD63" s="172">
        <f t="shared" si="14"/>
        <v>0</v>
      </c>
      <c r="AE63" s="171">
        <f t="shared" si="15"/>
        <v>0</v>
      </c>
      <c r="AF63" s="171">
        <f t="shared" si="16"/>
        <v>0</v>
      </c>
      <c r="AG63" s="173" t="s">
        <v>117</v>
      </c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</row>
    <row r="64" spans="1:60" outlineLevel="1">
      <c r="A64" s="163">
        <v>73</v>
      </c>
      <c r="B64" s="164" t="s">
        <v>209</v>
      </c>
      <c r="C64" s="184" t="s">
        <v>210</v>
      </c>
      <c r="D64" s="165" t="s">
        <v>113</v>
      </c>
      <c r="E64" s="166">
        <v>1</v>
      </c>
      <c r="F64" s="167">
        <v>0</v>
      </c>
      <c r="G64" s="167">
        <f t="shared" si="17"/>
        <v>0</v>
      </c>
      <c r="H64" s="168" t="s">
        <v>321</v>
      </c>
      <c r="I64" s="169">
        <v>0</v>
      </c>
      <c r="J64" s="167">
        <v>0</v>
      </c>
      <c r="K64" s="167">
        <v>0</v>
      </c>
      <c r="L64" s="167">
        <v>21</v>
      </c>
      <c r="M64" s="167">
        <v>0</v>
      </c>
      <c r="N64" s="166">
        <v>0</v>
      </c>
      <c r="O64" s="166">
        <v>0</v>
      </c>
      <c r="P64" s="166">
        <v>0</v>
      </c>
      <c r="Q64" s="166">
        <v>0</v>
      </c>
      <c r="R64" s="167"/>
      <c r="S64" s="167" t="s">
        <v>114</v>
      </c>
      <c r="T64" s="167" t="s">
        <v>115</v>
      </c>
      <c r="U64" s="167">
        <v>0</v>
      </c>
      <c r="V64" s="167">
        <v>0</v>
      </c>
      <c r="W64" s="167"/>
      <c r="X64" s="170" t="s">
        <v>116</v>
      </c>
      <c r="Y64" s="151" t="s">
        <v>107</v>
      </c>
      <c r="Z64" s="171">
        <f t="shared" si="10"/>
        <v>0</v>
      </c>
      <c r="AA64" s="171">
        <f t="shared" si="11"/>
        <v>0</v>
      </c>
      <c r="AB64" s="171">
        <f t="shared" si="12"/>
        <v>0</v>
      </c>
      <c r="AC64" s="172">
        <f t="shared" si="13"/>
        <v>0</v>
      </c>
      <c r="AD64" s="172">
        <f t="shared" si="14"/>
        <v>0</v>
      </c>
      <c r="AE64" s="171">
        <f t="shared" si="15"/>
        <v>0</v>
      </c>
      <c r="AF64" s="171">
        <f t="shared" si="16"/>
        <v>0</v>
      </c>
      <c r="AG64" s="173" t="s">
        <v>117</v>
      </c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</row>
    <row r="65" spans="1:60" outlineLevel="1">
      <c r="A65" s="163"/>
      <c r="B65" s="164"/>
      <c r="C65" s="184"/>
      <c r="D65" s="165"/>
      <c r="E65" s="166"/>
      <c r="F65" s="167"/>
      <c r="G65" s="167"/>
      <c r="H65" s="168"/>
      <c r="I65" s="169"/>
      <c r="J65" s="167"/>
      <c r="K65" s="167"/>
      <c r="L65" s="167"/>
      <c r="M65" s="167">
        <v>0</v>
      </c>
      <c r="N65" s="166"/>
      <c r="O65" s="166"/>
      <c r="P65" s="166"/>
      <c r="Q65" s="166"/>
      <c r="R65" s="167"/>
      <c r="S65" s="167"/>
      <c r="T65" s="167"/>
      <c r="U65" s="167"/>
      <c r="V65" s="167"/>
      <c r="W65" s="167"/>
      <c r="X65" s="170"/>
      <c r="Y65" s="151"/>
      <c r="Z65" s="171"/>
      <c r="AA65" s="171"/>
      <c r="AB65" s="171">
        <f t="shared" si="12"/>
        <v>0</v>
      </c>
      <c r="AC65" s="172"/>
      <c r="AD65" s="172"/>
      <c r="AE65" s="171"/>
      <c r="AF65" s="171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</row>
    <row r="66" spans="1:60" outlineLevel="1">
      <c r="A66" s="163">
        <v>81</v>
      </c>
      <c r="B66" s="164" t="s">
        <v>211</v>
      </c>
      <c r="C66" s="212" t="s">
        <v>212</v>
      </c>
      <c r="D66" s="165" t="s">
        <v>153</v>
      </c>
      <c r="E66" s="166">
        <v>4</v>
      </c>
      <c r="F66" s="167">
        <v>0</v>
      </c>
      <c r="G66" s="167">
        <f t="shared" si="17"/>
        <v>0</v>
      </c>
      <c r="H66" s="168" t="s">
        <v>321</v>
      </c>
      <c r="I66" s="169">
        <v>0</v>
      </c>
      <c r="J66" s="167">
        <v>0</v>
      </c>
      <c r="K66" s="167">
        <v>0</v>
      </c>
      <c r="L66" s="167">
        <v>21</v>
      </c>
      <c r="M66" s="167">
        <v>0</v>
      </c>
      <c r="N66" s="166">
        <v>0</v>
      </c>
      <c r="O66" s="166">
        <v>0</v>
      </c>
      <c r="P66" s="166">
        <v>0</v>
      </c>
      <c r="Q66" s="166">
        <v>0</v>
      </c>
      <c r="R66" s="167"/>
      <c r="S66" s="167" t="s">
        <v>114</v>
      </c>
      <c r="T66" s="167" t="s">
        <v>121</v>
      </c>
      <c r="U66" s="167">
        <v>0</v>
      </c>
      <c r="V66" s="167">
        <v>0</v>
      </c>
      <c r="W66" s="167"/>
      <c r="X66" s="170" t="s">
        <v>116</v>
      </c>
      <c r="Y66" s="151" t="s">
        <v>107</v>
      </c>
      <c r="Z66" s="171">
        <f t="shared" si="10"/>
        <v>0</v>
      </c>
      <c r="AA66" s="171">
        <f t="shared" si="11"/>
        <v>0</v>
      </c>
      <c r="AB66" s="171">
        <f t="shared" si="12"/>
        <v>0</v>
      </c>
      <c r="AC66" s="172">
        <f t="shared" si="13"/>
        <v>0</v>
      </c>
      <c r="AD66" s="172">
        <f t="shared" si="14"/>
        <v>0</v>
      </c>
      <c r="AE66" s="171">
        <f t="shared" si="15"/>
        <v>0</v>
      </c>
      <c r="AF66" s="171">
        <f t="shared" si="16"/>
        <v>0</v>
      </c>
      <c r="AG66" s="173" t="s">
        <v>117</v>
      </c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</row>
    <row r="67" spans="1:60" outlineLevel="1">
      <c r="A67" s="163"/>
      <c r="B67" s="164"/>
      <c r="C67" s="212" t="s">
        <v>320</v>
      </c>
      <c r="D67" s="165" t="s">
        <v>153</v>
      </c>
      <c r="E67" s="166">
        <v>1</v>
      </c>
      <c r="F67" s="167">
        <v>0</v>
      </c>
      <c r="G67" s="167">
        <f t="shared" si="17"/>
        <v>0</v>
      </c>
      <c r="H67" s="168"/>
      <c r="I67" s="169"/>
      <c r="J67" s="167"/>
      <c r="K67" s="167"/>
      <c r="L67" s="167"/>
      <c r="M67" s="167"/>
      <c r="N67" s="166"/>
      <c r="O67" s="166"/>
      <c r="P67" s="166"/>
      <c r="Q67" s="166"/>
      <c r="R67" s="167"/>
      <c r="S67" s="167"/>
      <c r="T67" s="167"/>
      <c r="U67" s="167"/>
      <c r="V67" s="167"/>
      <c r="W67" s="167"/>
      <c r="X67" s="170"/>
      <c r="Y67" s="151"/>
      <c r="Z67" s="171"/>
      <c r="AA67" s="171"/>
      <c r="AB67" s="171"/>
      <c r="AC67" s="172"/>
      <c r="AD67" s="172"/>
      <c r="AE67" s="171"/>
      <c r="AF67" s="171">
        <f t="shared" si="16"/>
        <v>0</v>
      </c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</row>
    <row r="68" spans="1:60" outlineLevel="1">
      <c r="A68" s="163"/>
      <c r="B68" s="164"/>
      <c r="C68" s="212" t="s">
        <v>309</v>
      </c>
      <c r="D68" s="165" t="s">
        <v>153</v>
      </c>
      <c r="E68" s="166">
        <v>1</v>
      </c>
      <c r="F68" s="167">
        <v>0</v>
      </c>
      <c r="G68" s="167">
        <f t="shared" si="17"/>
        <v>0</v>
      </c>
      <c r="H68" s="168"/>
      <c r="I68" s="169"/>
      <c r="J68" s="167"/>
      <c r="K68" s="167"/>
      <c r="L68" s="167"/>
      <c r="M68" s="167"/>
      <c r="N68" s="166"/>
      <c r="O68" s="166"/>
      <c r="P68" s="166"/>
      <c r="Q68" s="166"/>
      <c r="R68" s="167"/>
      <c r="S68" s="167"/>
      <c r="T68" s="167"/>
      <c r="U68" s="167"/>
      <c r="V68" s="167"/>
      <c r="W68" s="167"/>
      <c r="X68" s="170"/>
      <c r="Y68" s="151"/>
      <c r="Z68" s="171"/>
      <c r="AA68" s="171"/>
      <c r="AB68" s="171"/>
      <c r="AC68" s="172"/>
      <c r="AD68" s="172"/>
      <c r="AE68" s="171"/>
      <c r="AF68" s="171">
        <f t="shared" si="16"/>
        <v>0</v>
      </c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</row>
    <row r="69" spans="1:60" outlineLevel="1" collapsed="1">
      <c r="A69" s="174">
        <v>82</v>
      </c>
      <c r="B69" s="199" t="s">
        <v>213</v>
      </c>
      <c r="C69" s="223" t="s">
        <v>214</v>
      </c>
      <c r="D69" s="201" t="s">
        <v>153</v>
      </c>
      <c r="E69" s="202">
        <v>1</v>
      </c>
      <c r="F69" s="203">
        <v>0</v>
      </c>
      <c r="G69" s="194">
        <f t="shared" si="17"/>
        <v>0</v>
      </c>
      <c r="H69" s="204" t="s">
        <v>321</v>
      </c>
      <c r="I69" s="205">
        <v>0</v>
      </c>
      <c r="J69" s="203">
        <v>0</v>
      </c>
      <c r="K69" s="203">
        <v>0</v>
      </c>
      <c r="L69" s="203">
        <v>21</v>
      </c>
      <c r="M69" s="203"/>
      <c r="N69" s="202">
        <v>0</v>
      </c>
      <c r="O69" s="202">
        <v>0</v>
      </c>
      <c r="P69" s="202">
        <v>0</v>
      </c>
      <c r="Q69" s="202">
        <v>0</v>
      </c>
      <c r="R69" s="203"/>
      <c r="S69" s="203" t="s">
        <v>114</v>
      </c>
      <c r="T69" s="203" t="s">
        <v>115</v>
      </c>
      <c r="U69" s="203">
        <v>0</v>
      </c>
      <c r="V69" s="203">
        <v>0</v>
      </c>
      <c r="W69" s="203"/>
      <c r="X69" s="206" t="s">
        <v>116</v>
      </c>
      <c r="Y69" s="151" t="s">
        <v>107</v>
      </c>
      <c r="Z69" s="171">
        <f t="shared" si="10"/>
        <v>0</v>
      </c>
      <c r="AA69" s="171">
        <f t="shared" si="11"/>
        <v>0</v>
      </c>
      <c r="AB69" s="171">
        <f t="shared" si="12"/>
        <v>0</v>
      </c>
      <c r="AC69" s="172">
        <f t="shared" si="13"/>
        <v>0</v>
      </c>
      <c r="AD69" s="172">
        <f t="shared" si="14"/>
        <v>0</v>
      </c>
      <c r="AE69" s="171">
        <f t="shared" si="15"/>
        <v>0</v>
      </c>
      <c r="AF69" s="171">
        <f t="shared" si="16"/>
        <v>0</v>
      </c>
      <c r="AG69" s="173" t="s">
        <v>117</v>
      </c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</row>
    <row r="70" spans="1:60" ht="17.25" hidden="1" customHeight="1" outlineLevel="2">
      <c r="A70" s="148"/>
      <c r="B70" s="207"/>
      <c r="C70" s="295" t="s">
        <v>215</v>
      </c>
      <c r="D70" s="295"/>
      <c r="E70" s="295"/>
      <c r="F70" s="295"/>
      <c r="G70" s="295"/>
      <c r="H70" s="208"/>
      <c r="I70" s="209"/>
      <c r="J70" s="210"/>
      <c r="K70" s="210"/>
      <c r="L70" s="210"/>
      <c r="M70" s="210"/>
      <c r="N70" s="211"/>
      <c r="O70" s="211"/>
      <c r="P70" s="211"/>
      <c r="Q70" s="211"/>
      <c r="R70" s="210"/>
      <c r="S70" s="210"/>
      <c r="T70" s="210"/>
      <c r="U70" s="210"/>
      <c r="V70" s="210"/>
      <c r="W70" s="210"/>
      <c r="X70" s="210"/>
      <c r="Y70" s="151"/>
      <c r="Z70" s="173"/>
      <c r="AA70" s="173"/>
      <c r="AB70" s="173"/>
      <c r="AC70" s="173"/>
      <c r="AD70" s="173"/>
      <c r="AE70" s="173"/>
      <c r="AF70" s="173"/>
      <c r="AG70" s="173" t="s">
        <v>125</v>
      </c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</row>
    <row r="71" spans="1:60" ht="22.5" outlineLevel="1">
      <c r="A71" s="163">
        <v>83</v>
      </c>
      <c r="B71" s="190" t="s">
        <v>216</v>
      </c>
      <c r="C71" s="191" t="s">
        <v>217</v>
      </c>
      <c r="D71" s="192" t="s">
        <v>218</v>
      </c>
      <c r="E71" s="193">
        <v>1</v>
      </c>
      <c r="F71" s="194">
        <v>0</v>
      </c>
      <c r="G71" s="194">
        <f>F71*E71</f>
        <v>0</v>
      </c>
      <c r="H71" s="195" t="s">
        <v>321</v>
      </c>
      <c r="I71" s="196">
        <v>0</v>
      </c>
      <c r="J71" s="194">
        <v>0</v>
      </c>
      <c r="K71" s="194">
        <v>0</v>
      </c>
      <c r="L71" s="194">
        <v>21</v>
      </c>
      <c r="M71" s="194"/>
      <c r="N71" s="193">
        <v>0</v>
      </c>
      <c r="O71" s="193">
        <v>0</v>
      </c>
      <c r="P71" s="193">
        <v>0</v>
      </c>
      <c r="Q71" s="193">
        <v>0</v>
      </c>
      <c r="R71" s="194"/>
      <c r="S71" s="194" t="s">
        <v>114</v>
      </c>
      <c r="T71" s="194" t="s">
        <v>115</v>
      </c>
      <c r="U71" s="194">
        <v>0</v>
      </c>
      <c r="V71" s="194">
        <v>0</v>
      </c>
      <c r="W71" s="194"/>
      <c r="X71" s="197" t="s">
        <v>116</v>
      </c>
      <c r="Y71" s="151" t="s">
        <v>107</v>
      </c>
      <c r="Z71" s="171">
        <f>I71</f>
        <v>0</v>
      </c>
      <c r="AA71" s="171">
        <f>K71</f>
        <v>0</v>
      </c>
      <c r="AB71" s="171">
        <f>M71</f>
        <v>0</v>
      </c>
      <c r="AC71" s="172">
        <f>O71</f>
        <v>0</v>
      </c>
      <c r="AD71" s="172">
        <f>Q71</f>
        <v>0</v>
      </c>
      <c r="AE71" s="171">
        <f>V71</f>
        <v>0</v>
      </c>
      <c r="AF71" s="171">
        <f>G71</f>
        <v>0</v>
      </c>
      <c r="AG71" s="173" t="s">
        <v>117</v>
      </c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</row>
    <row r="72" spans="1:60">
      <c r="A72" s="155" t="s">
        <v>100</v>
      </c>
      <c r="B72" s="156" t="s">
        <v>68</v>
      </c>
      <c r="C72" s="183" t="s">
        <v>325</v>
      </c>
      <c r="D72" s="157"/>
      <c r="E72" s="158"/>
      <c r="F72" s="159"/>
      <c r="G72" s="159">
        <f>SUM(AF73:AF98)</f>
        <v>0</v>
      </c>
      <c r="H72" s="160"/>
      <c r="I72" s="161">
        <f>SUM(Z73:Z98)</f>
        <v>0</v>
      </c>
      <c r="J72" s="159"/>
      <c r="K72" s="159">
        <f>SUM(AA73:AA98)</f>
        <v>0</v>
      </c>
      <c r="L72" s="159"/>
      <c r="M72" s="159">
        <f>SUM(AB73:AB98)</f>
        <v>0</v>
      </c>
      <c r="N72" s="158"/>
      <c r="O72" s="158">
        <f>SUM(AC73:AC98)</f>
        <v>0</v>
      </c>
      <c r="P72" s="158"/>
      <c r="Q72" s="158">
        <f>SUM(AD73:AD98)</f>
        <v>0</v>
      </c>
      <c r="R72" s="159"/>
      <c r="S72" s="159"/>
      <c r="T72" s="159"/>
      <c r="U72" s="159"/>
      <c r="V72" s="159">
        <f>SUM(AE73:AE98)</f>
        <v>30.911820000000002</v>
      </c>
      <c r="W72" s="159"/>
      <c r="X72" s="162"/>
      <c r="Y72" s="154"/>
      <c r="AG72" t="s">
        <v>101</v>
      </c>
    </row>
    <row r="73" spans="1:60" outlineLevel="1">
      <c r="A73" s="163">
        <v>8</v>
      </c>
      <c r="B73" s="164" t="s">
        <v>219</v>
      </c>
      <c r="C73" s="184" t="s">
        <v>220</v>
      </c>
      <c r="D73" s="165" t="s">
        <v>104</v>
      </c>
      <c r="E73" s="166">
        <v>250</v>
      </c>
      <c r="F73" s="167">
        <v>0</v>
      </c>
      <c r="G73" s="167">
        <f>F73*E73</f>
        <v>0</v>
      </c>
      <c r="H73" s="168">
        <v>0</v>
      </c>
      <c r="I73" s="169">
        <v>0</v>
      </c>
      <c r="J73" s="167">
        <v>0</v>
      </c>
      <c r="K73" s="167">
        <v>0</v>
      </c>
      <c r="L73" s="167">
        <v>21</v>
      </c>
      <c r="M73" s="167">
        <v>0</v>
      </c>
      <c r="N73" s="166">
        <v>0</v>
      </c>
      <c r="O73" s="166">
        <v>0</v>
      </c>
      <c r="P73" s="166">
        <v>0</v>
      </c>
      <c r="Q73" s="166">
        <v>0</v>
      </c>
      <c r="R73" s="167"/>
      <c r="S73" s="167" t="s">
        <v>105</v>
      </c>
      <c r="T73" s="167" t="s">
        <v>105</v>
      </c>
      <c r="U73" s="167">
        <v>5.7000000000000002E-2</v>
      </c>
      <c r="V73" s="167">
        <v>14.25</v>
      </c>
      <c r="W73" s="167"/>
      <c r="X73" s="170" t="s">
        <v>106</v>
      </c>
      <c r="Y73" s="151" t="s">
        <v>107</v>
      </c>
      <c r="Z73" s="171">
        <f t="shared" ref="Z73:Z98" si="18">I73</f>
        <v>0</v>
      </c>
      <c r="AA73" s="171">
        <f t="shared" ref="AA73:AA98" si="19">K73</f>
        <v>0</v>
      </c>
      <c r="AB73" s="171">
        <f t="shared" ref="AB73:AB98" si="20">M73</f>
        <v>0</v>
      </c>
      <c r="AC73" s="172">
        <f t="shared" ref="AC73:AC98" si="21">O73</f>
        <v>0</v>
      </c>
      <c r="AD73" s="172">
        <f t="shared" ref="AD73:AD98" si="22">Q73</f>
        <v>0</v>
      </c>
      <c r="AE73" s="171">
        <f t="shared" ref="AE73:AE98" si="23">V73</f>
        <v>14.25</v>
      </c>
      <c r="AF73" s="171">
        <f t="shared" ref="AF73:AF98" si="24">G73</f>
        <v>0</v>
      </c>
      <c r="AG73" s="173" t="s">
        <v>108</v>
      </c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</row>
    <row r="74" spans="1:60" outlineLevel="1">
      <c r="A74" s="163">
        <v>19</v>
      </c>
      <c r="B74" s="164" t="s">
        <v>221</v>
      </c>
      <c r="C74" s="184" t="s">
        <v>222</v>
      </c>
      <c r="D74" s="165" t="s">
        <v>143</v>
      </c>
      <c r="E74" s="166">
        <v>5</v>
      </c>
      <c r="F74" s="167">
        <v>0</v>
      </c>
      <c r="G74" s="167">
        <f t="shared" ref="G74:G98" si="25">F74*E74</f>
        <v>0</v>
      </c>
      <c r="H74" s="168">
        <v>0</v>
      </c>
      <c r="I74" s="169">
        <v>0</v>
      </c>
      <c r="J74" s="167">
        <v>0</v>
      </c>
      <c r="K74" s="167">
        <v>0</v>
      </c>
      <c r="L74" s="167">
        <v>21</v>
      </c>
      <c r="M74" s="167">
        <v>0</v>
      </c>
      <c r="N74" s="166">
        <v>0</v>
      </c>
      <c r="O74" s="166">
        <v>0</v>
      </c>
      <c r="P74" s="166">
        <v>0</v>
      </c>
      <c r="Q74" s="166">
        <v>0</v>
      </c>
      <c r="R74" s="167"/>
      <c r="S74" s="167" t="s">
        <v>105</v>
      </c>
      <c r="T74" s="167" t="s">
        <v>105</v>
      </c>
      <c r="U74" s="167">
        <v>0.35</v>
      </c>
      <c r="V74" s="167">
        <v>1.75</v>
      </c>
      <c r="W74" s="167"/>
      <c r="X74" s="170" t="s">
        <v>106</v>
      </c>
      <c r="Y74" s="151" t="s">
        <v>107</v>
      </c>
      <c r="Z74" s="171">
        <f t="shared" si="18"/>
        <v>0</v>
      </c>
      <c r="AA74" s="171">
        <f t="shared" si="19"/>
        <v>0</v>
      </c>
      <c r="AB74" s="171">
        <f t="shared" si="20"/>
        <v>0</v>
      </c>
      <c r="AC74" s="172">
        <f t="shared" si="21"/>
        <v>0</v>
      </c>
      <c r="AD74" s="172">
        <f t="shared" si="22"/>
        <v>0</v>
      </c>
      <c r="AE74" s="171">
        <f t="shared" si="23"/>
        <v>1.75</v>
      </c>
      <c r="AF74" s="171">
        <f t="shared" si="24"/>
        <v>0</v>
      </c>
      <c r="AG74" s="173" t="s">
        <v>108</v>
      </c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</row>
    <row r="75" spans="1:60" outlineLevel="1">
      <c r="A75" s="163">
        <v>20</v>
      </c>
      <c r="B75" s="164" t="s">
        <v>223</v>
      </c>
      <c r="C75" s="184" t="s">
        <v>224</v>
      </c>
      <c r="D75" s="165" t="s">
        <v>143</v>
      </c>
      <c r="E75" s="166">
        <v>1</v>
      </c>
      <c r="F75" s="167">
        <v>0</v>
      </c>
      <c r="G75" s="167">
        <f t="shared" si="25"/>
        <v>0</v>
      </c>
      <c r="H75" s="168">
        <v>0</v>
      </c>
      <c r="I75" s="169">
        <v>0</v>
      </c>
      <c r="J75" s="167">
        <v>0</v>
      </c>
      <c r="K75" s="167">
        <v>0</v>
      </c>
      <c r="L75" s="167">
        <v>21</v>
      </c>
      <c r="M75" s="167">
        <v>0</v>
      </c>
      <c r="N75" s="166">
        <v>0</v>
      </c>
      <c r="O75" s="166">
        <v>0</v>
      </c>
      <c r="P75" s="166">
        <v>0</v>
      </c>
      <c r="Q75" s="166">
        <v>0</v>
      </c>
      <c r="R75" s="167"/>
      <c r="S75" s="167" t="s">
        <v>105</v>
      </c>
      <c r="T75" s="167" t="s">
        <v>105</v>
      </c>
      <c r="U75" s="167">
        <v>0.35</v>
      </c>
      <c r="V75" s="167">
        <v>0.35</v>
      </c>
      <c r="W75" s="167"/>
      <c r="X75" s="170" t="s">
        <v>106</v>
      </c>
      <c r="Y75" s="151" t="s">
        <v>107</v>
      </c>
      <c r="Z75" s="171">
        <f t="shared" si="18"/>
        <v>0</v>
      </c>
      <c r="AA75" s="171">
        <f t="shared" si="19"/>
        <v>0</v>
      </c>
      <c r="AB75" s="171">
        <f t="shared" si="20"/>
        <v>0</v>
      </c>
      <c r="AC75" s="172">
        <f t="shared" si="21"/>
        <v>0</v>
      </c>
      <c r="AD75" s="172">
        <f t="shared" si="22"/>
        <v>0</v>
      </c>
      <c r="AE75" s="171">
        <f t="shared" si="23"/>
        <v>0.35</v>
      </c>
      <c r="AF75" s="171">
        <f t="shared" si="24"/>
        <v>0</v>
      </c>
      <c r="AG75" s="173" t="s">
        <v>108</v>
      </c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</row>
    <row r="76" spans="1:60" outlineLevel="1">
      <c r="A76" s="163">
        <v>21</v>
      </c>
      <c r="B76" s="164" t="s">
        <v>225</v>
      </c>
      <c r="C76" s="184" t="s">
        <v>226</v>
      </c>
      <c r="D76" s="165" t="s">
        <v>143</v>
      </c>
      <c r="E76" s="166">
        <v>4</v>
      </c>
      <c r="F76" s="167">
        <v>0</v>
      </c>
      <c r="G76" s="167">
        <f t="shared" si="25"/>
        <v>0</v>
      </c>
      <c r="H76" s="168">
        <v>0</v>
      </c>
      <c r="I76" s="169">
        <v>0</v>
      </c>
      <c r="J76" s="167">
        <v>0</v>
      </c>
      <c r="K76" s="167">
        <v>0</v>
      </c>
      <c r="L76" s="167">
        <v>21</v>
      </c>
      <c r="M76" s="167">
        <v>0</v>
      </c>
      <c r="N76" s="166">
        <v>0</v>
      </c>
      <c r="O76" s="166">
        <v>0</v>
      </c>
      <c r="P76" s="166">
        <v>0</v>
      </c>
      <c r="Q76" s="166">
        <v>0</v>
      </c>
      <c r="R76" s="167"/>
      <c r="S76" s="167" t="s">
        <v>105</v>
      </c>
      <c r="T76" s="167" t="s">
        <v>105</v>
      </c>
      <c r="U76" s="167">
        <v>0.4385</v>
      </c>
      <c r="V76" s="167">
        <v>1.754</v>
      </c>
      <c r="W76" s="167"/>
      <c r="X76" s="170" t="s">
        <v>106</v>
      </c>
      <c r="Y76" s="151" t="s">
        <v>107</v>
      </c>
      <c r="Z76" s="171">
        <f t="shared" si="18"/>
        <v>0</v>
      </c>
      <c r="AA76" s="171">
        <f t="shared" si="19"/>
        <v>0</v>
      </c>
      <c r="AB76" s="171">
        <f t="shared" si="20"/>
        <v>0</v>
      </c>
      <c r="AC76" s="172">
        <f t="shared" si="21"/>
        <v>0</v>
      </c>
      <c r="AD76" s="172">
        <f t="shared" si="22"/>
        <v>0</v>
      </c>
      <c r="AE76" s="171">
        <f t="shared" si="23"/>
        <v>1.754</v>
      </c>
      <c r="AF76" s="171">
        <f t="shared" si="24"/>
        <v>0</v>
      </c>
      <c r="AG76" s="173" t="s">
        <v>108</v>
      </c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</row>
    <row r="77" spans="1:60" outlineLevel="1">
      <c r="A77" s="163">
        <v>22</v>
      </c>
      <c r="B77" s="164" t="s">
        <v>227</v>
      </c>
      <c r="C77" s="184" t="s">
        <v>228</v>
      </c>
      <c r="D77" s="165" t="s">
        <v>143</v>
      </c>
      <c r="E77" s="166">
        <v>3</v>
      </c>
      <c r="F77" s="167">
        <v>0</v>
      </c>
      <c r="G77" s="167">
        <f t="shared" si="25"/>
        <v>0</v>
      </c>
      <c r="H77" s="168">
        <v>0</v>
      </c>
      <c r="I77" s="169">
        <v>0</v>
      </c>
      <c r="J77" s="167">
        <v>0</v>
      </c>
      <c r="K77" s="167">
        <v>0</v>
      </c>
      <c r="L77" s="167">
        <v>21</v>
      </c>
      <c r="M77" s="167">
        <v>0</v>
      </c>
      <c r="N77" s="166">
        <v>0</v>
      </c>
      <c r="O77" s="166">
        <v>0</v>
      </c>
      <c r="P77" s="166">
        <v>0</v>
      </c>
      <c r="Q77" s="166">
        <v>0</v>
      </c>
      <c r="R77" s="167"/>
      <c r="S77" s="167" t="s">
        <v>105</v>
      </c>
      <c r="T77" s="167" t="s">
        <v>105</v>
      </c>
      <c r="U77" s="167">
        <v>0.91949999999999998</v>
      </c>
      <c r="V77" s="167">
        <v>2.7584999999999997</v>
      </c>
      <c r="W77" s="167"/>
      <c r="X77" s="170" t="s">
        <v>106</v>
      </c>
      <c r="Y77" s="151" t="s">
        <v>107</v>
      </c>
      <c r="Z77" s="171">
        <f t="shared" si="18"/>
        <v>0</v>
      </c>
      <c r="AA77" s="171">
        <f t="shared" si="19"/>
        <v>0</v>
      </c>
      <c r="AB77" s="171">
        <f t="shared" si="20"/>
        <v>0</v>
      </c>
      <c r="AC77" s="172">
        <f t="shared" si="21"/>
        <v>0</v>
      </c>
      <c r="AD77" s="172">
        <f t="shared" si="22"/>
        <v>0</v>
      </c>
      <c r="AE77" s="171">
        <f t="shared" si="23"/>
        <v>2.7584999999999997</v>
      </c>
      <c r="AF77" s="171">
        <f t="shared" si="24"/>
        <v>0</v>
      </c>
      <c r="AG77" s="173" t="s">
        <v>108</v>
      </c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</row>
    <row r="78" spans="1:60" outlineLevel="1">
      <c r="A78" s="163">
        <v>23</v>
      </c>
      <c r="B78" s="164" t="s">
        <v>229</v>
      </c>
      <c r="C78" s="184" t="s">
        <v>230</v>
      </c>
      <c r="D78" s="165" t="s">
        <v>143</v>
      </c>
      <c r="E78" s="166">
        <v>2</v>
      </c>
      <c r="F78" s="167">
        <v>0</v>
      </c>
      <c r="G78" s="167">
        <f t="shared" si="25"/>
        <v>0</v>
      </c>
      <c r="H78" s="168">
        <v>0</v>
      </c>
      <c r="I78" s="169">
        <v>0</v>
      </c>
      <c r="J78" s="167">
        <v>0</v>
      </c>
      <c r="K78" s="167">
        <v>0</v>
      </c>
      <c r="L78" s="167">
        <v>21</v>
      </c>
      <c r="M78" s="167">
        <v>0</v>
      </c>
      <c r="N78" s="166">
        <v>0</v>
      </c>
      <c r="O78" s="166">
        <v>0</v>
      </c>
      <c r="P78" s="166">
        <v>0</v>
      </c>
      <c r="Q78" s="166">
        <v>0</v>
      </c>
      <c r="R78" s="167"/>
      <c r="S78" s="167" t="s">
        <v>105</v>
      </c>
      <c r="T78" s="167" t="s">
        <v>105</v>
      </c>
      <c r="U78" s="167">
        <v>0.43332999999999999</v>
      </c>
      <c r="V78" s="167">
        <v>0.86665999999999999</v>
      </c>
      <c r="W78" s="167"/>
      <c r="X78" s="170" t="s">
        <v>106</v>
      </c>
      <c r="Y78" s="151" t="s">
        <v>107</v>
      </c>
      <c r="Z78" s="171">
        <f t="shared" si="18"/>
        <v>0</v>
      </c>
      <c r="AA78" s="171">
        <f t="shared" si="19"/>
        <v>0</v>
      </c>
      <c r="AB78" s="171">
        <f t="shared" si="20"/>
        <v>0</v>
      </c>
      <c r="AC78" s="172">
        <f t="shared" si="21"/>
        <v>0</v>
      </c>
      <c r="AD78" s="172">
        <f t="shared" si="22"/>
        <v>0</v>
      </c>
      <c r="AE78" s="171">
        <f t="shared" si="23"/>
        <v>0.86665999999999999</v>
      </c>
      <c r="AF78" s="171">
        <f t="shared" si="24"/>
        <v>0</v>
      </c>
      <c r="AG78" s="173" t="s">
        <v>108</v>
      </c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</row>
    <row r="79" spans="1:60" outlineLevel="1">
      <c r="A79" s="163">
        <v>24</v>
      </c>
      <c r="B79" s="164" t="s">
        <v>231</v>
      </c>
      <c r="C79" s="184" t="s">
        <v>232</v>
      </c>
      <c r="D79" s="165" t="s">
        <v>143</v>
      </c>
      <c r="E79" s="166">
        <v>2</v>
      </c>
      <c r="F79" s="167">
        <v>0</v>
      </c>
      <c r="G79" s="167">
        <f t="shared" si="25"/>
        <v>0</v>
      </c>
      <c r="H79" s="168">
        <v>0</v>
      </c>
      <c r="I79" s="169">
        <v>0</v>
      </c>
      <c r="J79" s="167">
        <v>0</v>
      </c>
      <c r="K79" s="167">
        <v>0</v>
      </c>
      <c r="L79" s="167">
        <v>21</v>
      </c>
      <c r="M79" s="167">
        <v>0</v>
      </c>
      <c r="N79" s="166">
        <v>0</v>
      </c>
      <c r="O79" s="166">
        <v>0</v>
      </c>
      <c r="P79" s="166">
        <v>0</v>
      </c>
      <c r="Q79" s="166">
        <v>0</v>
      </c>
      <c r="R79" s="167"/>
      <c r="S79" s="167" t="s">
        <v>105</v>
      </c>
      <c r="T79" s="167" t="s">
        <v>105</v>
      </c>
      <c r="U79" s="167">
        <v>0.59133000000000002</v>
      </c>
      <c r="V79" s="167">
        <v>1.18266</v>
      </c>
      <c r="W79" s="167"/>
      <c r="X79" s="170" t="s">
        <v>106</v>
      </c>
      <c r="Y79" s="151" t="s">
        <v>107</v>
      </c>
      <c r="Z79" s="171">
        <f t="shared" si="18"/>
        <v>0</v>
      </c>
      <c r="AA79" s="171">
        <f t="shared" si="19"/>
        <v>0</v>
      </c>
      <c r="AB79" s="171">
        <f t="shared" si="20"/>
        <v>0</v>
      </c>
      <c r="AC79" s="172">
        <f t="shared" si="21"/>
        <v>0</v>
      </c>
      <c r="AD79" s="172">
        <f t="shared" si="22"/>
        <v>0</v>
      </c>
      <c r="AE79" s="171">
        <f t="shared" si="23"/>
        <v>1.18266</v>
      </c>
      <c r="AF79" s="171">
        <f t="shared" si="24"/>
        <v>0</v>
      </c>
      <c r="AG79" s="173" t="s">
        <v>108</v>
      </c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</row>
    <row r="80" spans="1:60" outlineLevel="1">
      <c r="A80" s="163">
        <v>25</v>
      </c>
      <c r="B80" s="164" t="s">
        <v>233</v>
      </c>
      <c r="C80" s="184" t="s">
        <v>234</v>
      </c>
      <c r="D80" s="165" t="s">
        <v>150</v>
      </c>
      <c r="E80" s="166">
        <v>8</v>
      </c>
      <c r="F80" s="167">
        <v>0</v>
      </c>
      <c r="G80" s="167">
        <f t="shared" si="25"/>
        <v>0</v>
      </c>
      <c r="H80" s="168">
        <v>0</v>
      </c>
      <c r="I80" s="169">
        <v>0</v>
      </c>
      <c r="J80" s="167">
        <v>0</v>
      </c>
      <c r="K80" s="167">
        <v>0</v>
      </c>
      <c r="L80" s="167">
        <v>21</v>
      </c>
      <c r="M80" s="167">
        <v>0</v>
      </c>
      <c r="N80" s="166">
        <v>0</v>
      </c>
      <c r="O80" s="166">
        <v>0</v>
      </c>
      <c r="P80" s="166">
        <v>0</v>
      </c>
      <c r="Q80" s="166">
        <v>0</v>
      </c>
      <c r="R80" s="167"/>
      <c r="S80" s="167" t="s">
        <v>105</v>
      </c>
      <c r="T80" s="167" t="s">
        <v>105</v>
      </c>
      <c r="U80" s="167">
        <v>1</v>
      </c>
      <c r="V80" s="167">
        <v>8</v>
      </c>
      <c r="W80" s="167"/>
      <c r="X80" s="170" t="s">
        <v>106</v>
      </c>
      <c r="Y80" s="151" t="s">
        <v>107</v>
      </c>
      <c r="Z80" s="171">
        <f t="shared" si="18"/>
        <v>0</v>
      </c>
      <c r="AA80" s="171">
        <f t="shared" si="19"/>
        <v>0</v>
      </c>
      <c r="AB80" s="171">
        <f t="shared" si="20"/>
        <v>0</v>
      </c>
      <c r="AC80" s="172">
        <f t="shared" si="21"/>
        <v>0</v>
      </c>
      <c r="AD80" s="172">
        <f t="shared" si="22"/>
        <v>0</v>
      </c>
      <c r="AE80" s="171">
        <f t="shared" si="23"/>
        <v>8</v>
      </c>
      <c r="AF80" s="171">
        <f t="shared" si="24"/>
        <v>0</v>
      </c>
      <c r="AG80" s="173" t="s">
        <v>108</v>
      </c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</row>
    <row r="81" spans="1:60" outlineLevel="1">
      <c r="A81" s="163">
        <v>77</v>
      </c>
      <c r="B81" s="164"/>
      <c r="C81" s="213" t="s">
        <v>305</v>
      </c>
      <c r="D81" s="214" t="s">
        <v>153</v>
      </c>
      <c r="E81" s="215">
        <v>1</v>
      </c>
      <c r="F81" s="216">
        <v>0</v>
      </c>
      <c r="G81" s="216">
        <f t="shared" si="25"/>
        <v>0</v>
      </c>
      <c r="H81" s="168" t="s">
        <v>321</v>
      </c>
      <c r="I81" s="169">
        <v>0</v>
      </c>
      <c r="J81" s="167">
        <v>0</v>
      </c>
      <c r="K81" s="167">
        <v>0</v>
      </c>
      <c r="L81" s="167">
        <v>21</v>
      </c>
      <c r="M81" s="167">
        <v>0</v>
      </c>
      <c r="N81" s="166">
        <v>0</v>
      </c>
      <c r="O81" s="166">
        <v>0</v>
      </c>
      <c r="P81" s="166">
        <v>0</v>
      </c>
      <c r="Q81" s="166">
        <v>0</v>
      </c>
      <c r="R81" s="167"/>
      <c r="S81" s="167" t="s">
        <v>114</v>
      </c>
      <c r="T81" s="167" t="s">
        <v>121</v>
      </c>
      <c r="U81" s="167">
        <v>0</v>
      </c>
      <c r="V81" s="167">
        <v>0</v>
      </c>
      <c r="W81" s="167"/>
      <c r="X81" s="170" t="s">
        <v>116</v>
      </c>
      <c r="Y81" s="151"/>
      <c r="Z81" s="171"/>
      <c r="AA81" s="171"/>
      <c r="AB81" s="171"/>
      <c r="AC81" s="172"/>
      <c r="AD81" s="172"/>
      <c r="AE81" s="171"/>
      <c r="AF81" s="171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</row>
    <row r="82" spans="1:60" outlineLevel="1">
      <c r="A82" s="174">
        <v>57</v>
      </c>
      <c r="B82" s="175" t="s">
        <v>297</v>
      </c>
      <c r="C82" s="217" t="s">
        <v>298</v>
      </c>
      <c r="D82" s="218" t="s">
        <v>153</v>
      </c>
      <c r="E82" s="219">
        <v>1</v>
      </c>
      <c r="F82" s="220">
        <v>0</v>
      </c>
      <c r="G82" s="216">
        <f t="shared" si="25"/>
        <v>0</v>
      </c>
      <c r="H82" s="179" t="s">
        <v>321</v>
      </c>
      <c r="I82" s="180">
        <v>0</v>
      </c>
      <c r="J82" s="178">
        <v>0</v>
      </c>
      <c r="K82" s="178">
        <v>0</v>
      </c>
      <c r="L82" s="178">
        <v>21</v>
      </c>
      <c r="M82" s="178">
        <v>0</v>
      </c>
      <c r="N82" s="177">
        <v>0</v>
      </c>
      <c r="O82" s="177">
        <v>0</v>
      </c>
      <c r="P82" s="177">
        <v>0</v>
      </c>
      <c r="Q82" s="177">
        <v>0</v>
      </c>
      <c r="R82" s="178"/>
      <c r="S82" s="178" t="s">
        <v>114</v>
      </c>
      <c r="T82" s="178" t="s">
        <v>115</v>
      </c>
      <c r="U82" s="178">
        <v>0</v>
      </c>
      <c r="V82" s="178">
        <v>0</v>
      </c>
      <c r="W82" s="178"/>
      <c r="X82" s="181" t="s">
        <v>116</v>
      </c>
      <c r="Y82" s="151"/>
      <c r="Z82" s="171"/>
      <c r="AA82" s="171"/>
      <c r="AB82" s="171"/>
      <c r="AC82" s="172"/>
      <c r="AD82" s="172"/>
      <c r="AE82" s="171"/>
      <c r="AF82" s="171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</row>
    <row r="83" spans="1:60" ht="12.75" customHeight="1" outlineLevel="1">
      <c r="A83" s="148"/>
      <c r="B83" s="149"/>
      <c r="C83" s="296" t="s">
        <v>299</v>
      </c>
      <c r="D83" s="297"/>
      <c r="E83" s="297"/>
      <c r="F83" s="297"/>
      <c r="G83" s="297"/>
      <c r="H83" s="152"/>
      <c r="I83" s="153"/>
      <c r="J83" s="151"/>
      <c r="K83" s="151"/>
      <c r="L83" s="151"/>
      <c r="M83" s="151"/>
      <c r="N83" s="150"/>
      <c r="O83" s="150"/>
      <c r="P83" s="150"/>
      <c r="Q83" s="150"/>
      <c r="R83" s="151"/>
      <c r="S83" s="151"/>
      <c r="T83" s="151"/>
      <c r="U83" s="151"/>
      <c r="V83" s="151"/>
      <c r="W83" s="151"/>
      <c r="X83" s="151"/>
      <c r="Y83" s="151"/>
      <c r="Z83" s="171"/>
      <c r="AA83" s="171"/>
      <c r="AB83" s="171"/>
      <c r="AC83" s="172"/>
      <c r="AD83" s="172"/>
      <c r="AE83" s="171"/>
      <c r="AF83" s="171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</row>
    <row r="84" spans="1:60" ht="22.5" outlineLevel="1">
      <c r="A84" s="163">
        <v>37</v>
      </c>
      <c r="B84" s="164" t="s">
        <v>235</v>
      </c>
      <c r="C84" s="221" t="s">
        <v>236</v>
      </c>
      <c r="D84" s="214" t="s">
        <v>120</v>
      </c>
      <c r="E84" s="215">
        <v>2</v>
      </c>
      <c r="F84" s="216">
        <v>0</v>
      </c>
      <c r="G84" s="216">
        <f t="shared" si="25"/>
        <v>0</v>
      </c>
      <c r="H84" s="168" t="s">
        <v>321</v>
      </c>
      <c r="I84" s="169">
        <v>0</v>
      </c>
      <c r="J84" s="167">
        <v>0</v>
      </c>
      <c r="K84" s="167">
        <v>0</v>
      </c>
      <c r="L84" s="167">
        <v>21</v>
      </c>
      <c r="M84" s="167">
        <v>0</v>
      </c>
      <c r="N84" s="166">
        <v>0</v>
      </c>
      <c r="O84" s="166">
        <v>0</v>
      </c>
      <c r="P84" s="166">
        <v>0</v>
      </c>
      <c r="Q84" s="166">
        <v>0</v>
      </c>
      <c r="R84" s="167"/>
      <c r="S84" s="167" t="s">
        <v>114</v>
      </c>
      <c r="T84" s="167" t="s">
        <v>115</v>
      </c>
      <c r="U84" s="167">
        <v>0</v>
      </c>
      <c r="V84" s="167">
        <v>0</v>
      </c>
      <c r="W84" s="167"/>
      <c r="X84" s="170" t="s">
        <v>116</v>
      </c>
      <c r="Y84" s="151" t="s">
        <v>107</v>
      </c>
      <c r="Z84" s="171">
        <f t="shared" si="18"/>
        <v>0</v>
      </c>
      <c r="AA84" s="171">
        <f t="shared" si="19"/>
        <v>0</v>
      </c>
      <c r="AB84" s="171">
        <f t="shared" si="20"/>
        <v>0</v>
      </c>
      <c r="AC84" s="172">
        <f t="shared" si="21"/>
        <v>0</v>
      </c>
      <c r="AD84" s="172">
        <f t="shared" si="22"/>
        <v>0</v>
      </c>
      <c r="AE84" s="171">
        <f t="shared" si="23"/>
        <v>0</v>
      </c>
      <c r="AF84" s="171">
        <f t="shared" si="24"/>
        <v>0</v>
      </c>
      <c r="AG84" s="173" t="s">
        <v>117</v>
      </c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</row>
    <row r="85" spans="1:60" ht="22.5" outlineLevel="1">
      <c r="A85" s="163">
        <v>38</v>
      </c>
      <c r="B85" s="164" t="s">
        <v>237</v>
      </c>
      <c r="C85" s="221" t="s">
        <v>238</v>
      </c>
      <c r="D85" s="214" t="s">
        <v>120</v>
      </c>
      <c r="E85" s="215">
        <v>4</v>
      </c>
      <c r="F85" s="216">
        <v>0</v>
      </c>
      <c r="G85" s="216">
        <f t="shared" si="25"/>
        <v>0</v>
      </c>
      <c r="H85" s="168" t="s">
        <v>321</v>
      </c>
      <c r="I85" s="169">
        <v>0</v>
      </c>
      <c r="J85" s="167">
        <v>0</v>
      </c>
      <c r="K85" s="167">
        <v>0</v>
      </c>
      <c r="L85" s="167">
        <v>21</v>
      </c>
      <c r="M85" s="167">
        <v>0</v>
      </c>
      <c r="N85" s="166">
        <v>0</v>
      </c>
      <c r="O85" s="166">
        <v>0</v>
      </c>
      <c r="P85" s="166">
        <v>0</v>
      </c>
      <c r="Q85" s="166">
        <v>0</v>
      </c>
      <c r="R85" s="167"/>
      <c r="S85" s="167" t="s">
        <v>114</v>
      </c>
      <c r="T85" s="167" t="s">
        <v>115</v>
      </c>
      <c r="U85" s="167">
        <v>0</v>
      </c>
      <c r="V85" s="167">
        <v>0</v>
      </c>
      <c r="W85" s="167"/>
      <c r="X85" s="170" t="s">
        <v>116</v>
      </c>
      <c r="Y85" s="151" t="s">
        <v>107</v>
      </c>
      <c r="Z85" s="171">
        <f t="shared" si="18"/>
        <v>0</v>
      </c>
      <c r="AA85" s="171">
        <f t="shared" si="19"/>
        <v>0</v>
      </c>
      <c r="AB85" s="171">
        <f t="shared" si="20"/>
        <v>0</v>
      </c>
      <c r="AC85" s="172">
        <f t="shared" si="21"/>
        <v>0</v>
      </c>
      <c r="AD85" s="172">
        <f t="shared" si="22"/>
        <v>0</v>
      </c>
      <c r="AE85" s="171">
        <f t="shared" si="23"/>
        <v>0</v>
      </c>
      <c r="AF85" s="171">
        <f t="shared" si="24"/>
        <v>0</v>
      </c>
      <c r="AG85" s="173" t="s">
        <v>117</v>
      </c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</row>
    <row r="86" spans="1:60" ht="22.5" outlineLevel="1">
      <c r="A86" s="163">
        <v>39</v>
      </c>
      <c r="B86" s="164" t="s">
        <v>239</v>
      </c>
      <c r="C86" s="221" t="s">
        <v>240</v>
      </c>
      <c r="D86" s="214" t="s">
        <v>120</v>
      </c>
      <c r="E86" s="215">
        <v>4</v>
      </c>
      <c r="F86" s="216">
        <v>0</v>
      </c>
      <c r="G86" s="216">
        <f t="shared" si="25"/>
        <v>0</v>
      </c>
      <c r="H86" s="168" t="s">
        <v>321</v>
      </c>
      <c r="I86" s="169">
        <v>0</v>
      </c>
      <c r="J86" s="167">
        <v>0</v>
      </c>
      <c r="K86" s="167">
        <v>0</v>
      </c>
      <c r="L86" s="167">
        <v>21</v>
      </c>
      <c r="M86" s="167">
        <v>0</v>
      </c>
      <c r="N86" s="166">
        <v>0</v>
      </c>
      <c r="O86" s="166">
        <v>0</v>
      </c>
      <c r="P86" s="166">
        <v>0</v>
      </c>
      <c r="Q86" s="166">
        <v>0</v>
      </c>
      <c r="R86" s="167"/>
      <c r="S86" s="167" t="s">
        <v>114</v>
      </c>
      <c r="T86" s="167" t="s">
        <v>115</v>
      </c>
      <c r="U86" s="167">
        <v>0</v>
      </c>
      <c r="V86" s="167">
        <v>0</v>
      </c>
      <c r="W86" s="167"/>
      <c r="X86" s="170" t="s">
        <v>116</v>
      </c>
      <c r="Y86" s="151" t="s">
        <v>107</v>
      </c>
      <c r="Z86" s="171">
        <f t="shared" si="18"/>
        <v>0</v>
      </c>
      <c r="AA86" s="171">
        <f t="shared" si="19"/>
        <v>0</v>
      </c>
      <c r="AB86" s="171">
        <f t="shared" si="20"/>
        <v>0</v>
      </c>
      <c r="AC86" s="172">
        <f t="shared" si="21"/>
        <v>0</v>
      </c>
      <c r="AD86" s="172">
        <f t="shared" si="22"/>
        <v>0</v>
      </c>
      <c r="AE86" s="171">
        <f t="shared" si="23"/>
        <v>0</v>
      </c>
      <c r="AF86" s="171">
        <f t="shared" si="24"/>
        <v>0</v>
      </c>
      <c r="AG86" s="173" t="s">
        <v>117</v>
      </c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</row>
    <row r="87" spans="1:60" ht="22.5" outlineLevel="1">
      <c r="A87" s="163">
        <v>40</v>
      </c>
      <c r="B87" s="164" t="s">
        <v>241</v>
      </c>
      <c r="C87" s="221" t="s">
        <v>242</v>
      </c>
      <c r="D87" s="214" t="s">
        <v>120</v>
      </c>
      <c r="E87" s="215">
        <v>4</v>
      </c>
      <c r="F87" s="216">
        <v>0</v>
      </c>
      <c r="G87" s="216">
        <f t="shared" si="25"/>
        <v>0</v>
      </c>
      <c r="H87" s="168" t="s">
        <v>321</v>
      </c>
      <c r="I87" s="169">
        <v>0</v>
      </c>
      <c r="J87" s="167">
        <v>0</v>
      </c>
      <c r="K87" s="167">
        <v>0</v>
      </c>
      <c r="L87" s="167">
        <v>21</v>
      </c>
      <c r="M87" s="167">
        <v>0</v>
      </c>
      <c r="N87" s="166">
        <v>0</v>
      </c>
      <c r="O87" s="166">
        <v>0</v>
      </c>
      <c r="P87" s="166">
        <v>0</v>
      </c>
      <c r="Q87" s="166">
        <v>0</v>
      </c>
      <c r="R87" s="167"/>
      <c r="S87" s="167" t="s">
        <v>114</v>
      </c>
      <c r="T87" s="167" t="s">
        <v>115</v>
      </c>
      <c r="U87" s="167">
        <v>0</v>
      </c>
      <c r="V87" s="167">
        <v>0</v>
      </c>
      <c r="W87" s="167"/>
      <c r="X87" s="170" t="s">
        <v>116</v>
      </c>
      <c r="Y87" s="151" t="s">
        <v>107</v>
      </c>
      <c r="Z87" s="171">
        <f t="shared" si="18"/>
        <v>0</v>
      </c>
      <c r="AA87" s="171">
        <f t="shared" si="19"/>
        <v>0</v>
      </c>
      <c r="AB87" s="171">
        <f t="shared" si="20"/>
        <v>0</v>
      </c>
      <c r="AC87" s="172">
        <f t="shared" si="21"/>
        <v>0</v>
      </c>
      <c r="AD87" s="172">
        <f t="shared" si="22"/>
        <v>0</v>
      </c>
      <c r="AE87" s="171">
        <f t="shared" si="23"/>
        <v>0</v>
      </c>
      <c r="AF87" s="171">
        <f t="shared" si="24"/>
        <v>0</v>
      </c>
      <c r="AG87" s="173" t="s">
        <v>117</v>
      </c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</row>
    <row r="88" spans="1:60" ht="33.75" outlineLevel="1">
      <c r="A88" s="163">
        <v>41</v>
      </c>
      <c r="B88" s="164" t="s">
        <v>243</v>
      </c>
      <c r="C88" s="221" t="s">
        <v>244</v>
      </c>
      <c r="D88" s="214" t="s">
        <v>120</v>
      </c>
      <c r="E88" s="215">
        <v>4</v>
      </c>
      <c r="F88" s="216">
        <v>0</v>
      </c>
      <c r="G88" s="216">
        <f t="shared" si="25"/>
        <v>0</v>
      </c>
      <c r="H88" s="168" t="s">
        <v>321</v>
      </c>
      <c r="I88" s="169">
        <v>0</v>
      </c>
      <c r="J88" s="167">
        <v>0</v>
      </c>
      <c r="K88" s="167">
        <v>0</v>
      </c>
      <c r="L88" s="167">
        <v>21</v>
      </c>
      <c r="M88" s="167">
        <v>0</v>
      </c>
      <c r="N88" s="166">
        <v>0</v>
      </c>
      <c r="O88" s="166">
        <v>0</v>
      </c>
      <c r="P88" s="166">
        <v>0</v>
      </c>
      <c r="Q88" s="166">
        <v>0</v>
      </c>
      <c r="R88" s="167"/>
      <c r="S88" s="167" t="s">
        <v>114</v>
      </c>
      <c r="T88" s="167" t="s">
        <v>115</v>
      </c>
      <c r="U88" s="167">
        <v>0</v>
      </c>
      <c r="V88" s="167">
        <v>0</v>
      </c>
      <c r="W88" s="167"/>
      <c r="X88" s="170" t="s">
        <v>116</v>
      </c>
      <c r="Y88" s="151" t="s">
        <v>107</v>
      </c>
      <c r="Z88" s="171">
        <f t="shared" si="18"/>
        <v>0</v>
      </c>
      <c r="AA88" s="171">
        <f t="shared" si="19"/>
        <v>0</v>
      </c>
      <c r="AB88" s="171">
        <f t="shared" si="20"/>
        <v>0</v>
      </c>
      <c r="AC88" s="172">
        <f t="shared" si="21"/>
        <v>0</v>
      </c>
      <c r="AD88" s="172">
        <f t="shared" si="22"/>
        <v>0</v>
      </c>
      <c r="AE88" s="171">
        <f t="shared" si="23"/>
        <v>0</v>
      </c>
      <c r="AF88" s="171">
        <f t="shared" si="24"/>
        <v>0</v>
      </c>
      <c r="AG88" s="173" t="s">
        <v>117</v>
      </c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</row>
    <row r="89" spans="1:60" ht="22.5" outlineLevel="1">
      <c r="A89" s="163">
        <v>42</v>
      </c>
      <c r="B89" s="164" t="s">
        <v>245</v>
      </c>
      <c r="C89" s="221" t="s">
        <v>314</v>
      </c>
      <c r="D89" s="214" t="s">
        <v>120</v>
      </c>
      <c r="E89" s="215">
        <v>2</v>
      </c>
      <c r="F89" s="216">
        <v>0</v>
      </c>
      <c r="G89" s="216">
        <f t="shared" si="25"/>
        <v>0</v>
      </c>
      <c r="H89" s="168" t="s">
        <v>321</v>
      </c>
      <c r="I89" s="169">
        <v>0</v>
      </c>
      <c r="J89" s="167">
        <v>0</v>
      </c>
      <c r="K89" s="167">
        <v>0</v>
      </c>
      <c r="L89" s="167">
        <v>21</v>
      </c>
      <c r="M89" s="167">
        <v>0</v>
      </c>
      <c r="N89" s="166">
        <v>0</v>
      </c>
      <c r="O89" s="166">
        <v>0</v>
      </c>
      <c r="P89" s="166">
        <v>0</v>
      </c>
      <c r="Q89" s="166">
        <v>0</v>
      </c>
      <c r="R89" s="167"/>
      <c r="S89" s="167" t="s">
        <v>114</v>
      </c>
      <c r="T89" s="167" t="s">
        <v>115</v>
      </c>
      <c r="U89" s="167">
        <v>0</v>
      </c>
      <c r="V89" s="167">
        <v>0</v>
      </c>
      <c r="W89" s="167"/>
      <c r="X89" s="170" t="s">
        <v>116</v>
      </c>
      <c r="Y89" s="151" t="s">
        <v>107</v>
      </c>
      <c r="Z89" s="171">
        <f t="shared" si="18"/>
        <v>0</v>
      </c>
      <c r="AA89" s="171">
        <f t="shared" si="19"/>
        <v>0</v>
      </c>
      <c r="AB89" s="171">
        <f t="shared" si="20"/>
        <v>0</v>
      </c>
      <c r="AC89" s="172">
        <f t="shared" si="21"/>
        <v>0</v>
      </c>
      <c r="AD89" s="172">
        <f t="shared" si="22"/>
        <v>0</v>
      </c>
      <c r="AE89" s="171">
        <f t="shared" si="23"/>
        <v>0</v>
      </c>
      <c r="AF89" s="171">
        <f t="shared" si="24"/>
        <v>0</v>
      </c>
      <c r="AG89" s="173" t="s">
        <v>117</v>
      </c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</row>
    <row r="90" spans="1:60" ht="22.5" outlineLevel="1">
      <c r="A90" s="163">
        <v>43</v>
      </c>
      <c r="B90" s="164" t="s">
        <v>246</v>
      </c>
      <c r="C90" s="221" t="s">
        <v>247</v>
      </c>
      <c r="D90" s="214" t="s">
        <v>120</v>
      </c>
      <c r="E90" s="215">
        <v>1</v>
      </c>
      <c r="F90" s="216">
        <v>0</v>
      </c>
      <c r="G90" s="216">
        <f t="shared" si="25"/>
        <v>0</v>
      </c>
      <c r="H90" s="168" t="s">
        <v>321</v>
      </c>
      <c r="I90" s="169">
        <v>0</v>
      </c>
      <c r="J90" s="167">
        <v>0</v>
      </c>
      <c r="K90" s="167">
        <v>0</v>
      </c>
      <c r="L90" s="167">
        <v>21</v>
      </c>
      <c r="M90" s="167">
        <v>0</v>
      </c>
      <c r="N90" s="166">
        <v>0</v>
      </c>
      <c r="O90" s="166">
        <v>0</v>
      </c>
      <c r="P90" s="166">
        <v>0</v>
      </c>
      <c r="Q90" s="166">
        <v>0</v>
      </c>
      <c r="R90" s="167"/>
      <c r="S90" s="167" t="s">
        <v>114</v>
      </c>
      <c r="T90" s="167" t="s">
        <v>115</v>
      </c>
      <c r="U90" s="167">
        <v>0</v>
      </c>
      <c r="V90" s="167">
        <v>0</v>
      </c>
      <c r="W90" s="167"/>
      <c r="X90" s="170" t="s">
        <v>116</v>
      </c>
      <c r="Y90" s="151" t="s">
        <v>107</v>
      </c>
      <c r="Z90" s="171">
        <f t="shared" si="18"/>
        <v>0</v>
      </c>
      <c r="AA90" s="171">
        <f t="shared" si="19"/>
        <v>0</v>
      </c>
      <c r="AB90" s="171">
        <f t="shared" si="20"/>
        <v>0</v>
      </c>
      <c r="AC90" s="172">
        <f t="shared" si="21"/>
        <v>0</v>
      </c>
      <c r="AD90" s="172">
        <f t="shared" si="22"/>
        <v>0</v>
      </c>
      <c r="AE90" s="171">
        <f t="shared" si="23"/>
        <v>0</v>
      </c>
      <c r="AF90" s="171">
        <f t="shared" si="24"/>
        <v>0</v>
      </c>
      <c r="AG90" s="173" t="s">
        <v>117</v>
      </c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173"/>
      <c r="BF90" s="173"/>
      <c r="BG90" s="173"/>
      <c r="BH90" s="173"/>
    </row>
    <row r="91" spans="1:60" ht="22.5" outlineLevel="1">
      <c r="A91" s="163">
        <v>44</v>
      </c>
      <c r="B91" s="164" t="s">
        <v>248</v>
      </c>
      <c r="C91" s="221" t="s">
        <v>249</v>
      </c>
      <c r="D91" s="214" t="s">
        <v>120</v>
      </c>
      <c r="E91" s="215">
        <v>5</v>
      </c>
      <c r="F91" s="216">
        <v>0</v>
      </c>
      <c r="G91" s="216">
        <f t="shared" si="25"/>
        <v>0</v>
      </c>
      <c r="H91" s="168" t="s">
        <v>321</v>
      </c>
      <c r="I91" s="169">
        <v>0</v>
      </c>
      <c r="J91" s="167">
        <v>0</v>
      </c>
      <c r="K91" s="167">
        <v>0</v>
      </c>
      <c r="L91" s="167">
        <v>21</v>
      </c>
      <c r="M91" s="167">
        <v>0</v>
      </c>
      <c r="N91" s="166">
        <v>0</v>
      </c>
      <c r="O91" s="166">
        <v>0</v>
      </c>
      <c r="P91" s="166">
        <v>0</v>
      </c>
      <c r="Q91" s="166">
        <v>0</v>
      </c>
      <c r="R91" s="167"/>
      <c r="S91" s="167" t="s">
        <v>114</v>
      </c>
      <c r="T91" s="167" t="s">
        <v>115</v>
      </c>
      <c r="U91" s="167">
        <v>0</v>
      </c>
      <c r="V91" s="167">
        <v>0</v>
      </c>
      <c r="W91" s="167"/>
      <c r="X91" s="170" t="s">
        <v>116</v>
      </c>
      <c r="Y91" s="151" t="s">
        <v>107</v>
      </c>
      <c r="Z91" s="171">
        <f t="shared" si="18"/>
        <v>0</v>
      </c>
      <c r="AA91" s="171">
        <f t="shared" si="19"/>
        <v>0</v>
      </c>
      <c r="AB91" s="171">
        <f t="shared" si="20"/>
        <v>0</v>
      </c>
      <c r="AC91" s="172">
        <f t="shared" si="21"/>
        <v>0</v>
      </c>
      <c r="AD91" s="172">
        <f t="shared" si="22"/>
        <v>0</v>
      </c>
      <c r="AE91" s="171">
        <f t="shared" si="23"/>
        <v>0</v>
      </c>
      <c r="AF91" s="171">
        <f t="shared" si="24"/>
        <v>0</v>
      </c>
      <c r="AG91" s="173" t="s">
        <v>117</v>
      </c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</row>
    <row r="92" spans="1:60" ht="24" customHeight="1" outlineLevel="1">
      <c r="A92" s="163">
        <v>45</v>
      </c>
      <c r="B92" s="164" t="s">
        <v>250</v>
      </c>
      <c r="C92" s="221" t="s">
        <v>251</v>
      </c>
      <c r="D92" s="214" t="s">
        <v>120</v>
      </c>
      <c r="E92" s="215">
        <v>1</v>
      </c>
      <c r="F92" s="216">
        <v>0</v>
      </c>
      <c r="G92" s="216">
        <f t="shared" si="25"/>
        <v>0</v>
      </c>
      <c r="H92" s="168" t="s">
        <v>321</v>
      </c>
      <c r="I92" s="169">
        <v>0</v>
      </c>
      <c r="J92" s="167">
        <v>0</v>
      </c>
      <c r="K92" s="167">
        <v>0</v>
      </c>
      <c r="L92" s="167">
        <v>21</v>
      </c>
      <c r="M92" s="167">
        <v>0</v>
      </c>
      <c r="N92" s="166">
        <v>0</v>
      </c>
      <c r="O92" s="166">
        <v>0</v>
      </c>
      <c r="P92" s="166">
        <v>0</v>
      </c>
      <c r="Q92" s="166">
        <v>0</v>
      </c>
      <c r="R92" s="167"/>
      <c r="S92" s="167" t="s">
        <v>114</v>
      </c>
      <c r="T92" s="167" t="s">
        <v>115</v>
      </c>
      <c r="U92" s="167">
        <v>0</v>
      </c>
      <c r="V92" s="167">
        <v>0</v>
      </c>
      <c r="W92" s="167"/>
      <c r="X92" s="170" t="s">
        <v>116</v>
      </c>
      <c r="Y92" s="151" t="s">
        <v>107</v>
      </c>
      <c r="Z92" s="171">
        <f t="shared" si="18"/>
        <v>0</v>
      </c>
      <c r="AA92" s="171">
        <f t="shared" si="19"/>
        <v>0</v>
      </c>
      <c r="AB92" s="171">
        <f t="shared" si="20"/>
        <v>0</v>
      </c>
      <c r="AC92" s="172">
        <f t="shared" si="21"/>
        <v>0</v>
      </c>
      <c r="AD92" s="172">
        <f t="shared" si="22"/>
        <v>0</v>
      </c>
      <c r="AE92" s="171">
        <f t="shared" si="23"/>
        <v>0</v>
      </c>
      <c r="AF92" s="171">
        <f t="shared" si="24"/>
        <v>0</v>
      </c>
      <c r="AG92" s="173" t="s">
        <v>117</v>
      </c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</row>
    <row r="93" spans="1:60" ht="24" customHeight="1" outlineLevel="1">
      <c r="A93" s="163"/>
      <c r="B93" s="164"/>
      <c r="C93" s="222" t="s">
        <v>316</v>
      </c>
      <c r="D93" s="214"/>
      <c r="E93" s="215">
        <v>3</v>
      </c>
      <c r="F93" s="216">
        <v>0</v>
      </c>
      <c r="G93" s="216">
        <f t="shared" si="25"/>
        <v>0</v>
      </c>
      <c r="H93" s="168"/>
      <c r="I93" s="169">
        <v>0</v>
      </c>
      <c r="J93" s="167"/>
      <c r="K93" s="167"/>
      <c r="L93" s="167"/>
      <c r="M93" s="167"/>
      <c r="N93" s="166"/>
      <c r="O93" s="166"/>
      <c r="P93" s="166"/>
      <c r="Q93" s="166"/>
      <c r="R93" s="167"/>
      <c r="S93" s="167"/>
      <c r="T93" s="167"/>
      <c r="U93" s="167"/>
      <c r="V93" s="167"/>
      <c r="W93" s="167"/>
      <c r="X93" s="170"/>
      <c r="Y93" s="151"/>
      <c r="Z93" s="171">
        <f t="shared" si="18"/>
        <v>0</v>
      </c>
      <c r="AA93" s="171"/>
      <c r="AB93" s="171"/>
      <c r="AC93" s="172"/>
      <c r="AD93" s="172"/>
      <c r="AE93" s="171"/>
      <c r="AF93" s="171">
        <f t="shared" si="24"/>
        <v>0</v>
      </c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</row>
    <row r="94" spans="1:60" ht="24" customHeight="1" outlineLevel="1">
      <c r="A94" s="163"/>
      <c r="B94" s="164"/>
      <c r="C94" s="222" t="s">
        <v>317</v>
      </c>
      <c r="D94" s="214"/>
      <c r="E94" s="215">
        <v>4</v>
      </c>
      <c r="F94" s="216">
        <v>0</v>
      </c>
      <c r="G94" s="216">
        <f>F94*E94</f>
        <v>0</v>
      </c>
      <c r="H94" s="168"/>
      <c r="I94" s="169"/>
      <c r="J94" s="167"/>
      <c r="K94" s="167"/>
      <c r="L94" s="167"/>
      <c r="M94" s="167"/>
      <c r="N94" s="166"/>
      <c r="O94" s="166"/>
      <c r="P94" s="166"/>
      <c r="Q94" s="166"/>
      <c r="R94" s="167"/>
      <c r="S94" s="167"/>
      <c r="T94" s="167"/>
      <c r="U94" s="167"/>
      <c r="V94" s="167"/>
      <c r="W94" s="167"/>
      <c r="X94" s="170"/>
      <c r="Y94" s="151"/>
      <c r="Z94" s="171"/>
      <c r="AA94" s="171"/>
      <c r="AB94" s="171"/>
      <c r="AC94" s="172"/>
      <c r="AD94" s="172"/>
      <c r="AE94" s="171"/>
      <c r="AF94" s="171">
        <f t="shared" si="24"/>
        <v>0</v>
      </c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</row>
    <row r="95" spans="1:60" ht="13.5" customHeight="1" outlineLevel="1">
      <c r="A95" s="163">
        <v>78</v>
      </c>
      <c r="B95" s="164"/>
      <c r="C95" s="213" t="s">
        <v>310</v>
      </c>
      <c r="D95" s="214" t="s">
        <v>153</v>
      </c>
      <c r="E95" s="215">
        <v>4</v>
      </c>
      <c r="F95" s="216">
        <v>0</v>
      </c>
      <c r="G95" s="216">
        <f t="shared" si="25"/>
        <v>0</v>
      </c>
      <c r="H95" s="168" t="s">
        <v>321</v>
      </c>
      <c r="I95" s="169">
        <v>0</v>
      </c>
      <c r="J95" s="167">
        <v>0</v>
      </c>
      <c r="K95" s="167">
        <v>0</v>
      </c>
      <c r="L95" s="167">
        <v>21</v>
      </c>
      <c r="M95" s="167">
        <v>0</v>
      </c>
      <c r="N95" s="166">
        <v>0</v>
      </c>
      <c r="O95" s="166">
        <v>0</v>
      </c>
      <c r="P95" s="166">
        <v>0</v>
      </c>
      <c r="Q95" s="166">
        <v>0</v>
      </c>
      <c r="R95" s="167"/>
      <c r="S95" s="167" t="s">
        <v>114</v>
      </c>
      <c r="T95" s="167" t="s">
        <v>121</v>
      </c>
      <c r="U95" s="167">
        <v>0</v>
      </c>
      <c r="V95" s="167">
        <v>0</v>
      </c>
      <c r="W95" s="167"/>
      <c r="X95" s="170" t="s">
        <v>116</v>
      </c>
      <c r="Y95" s="151"/>
      <c r="Z95" s="171"/>
      <c r="AA95" s="171"/>
      <c r="AB95" s="171"/>
      <c r="AC95" s="172"/>
      <c r="AD95" s="172"/>
      <c r="AE95" s="171"/>
      <c r="AF95" s="171">
        <f t="shared" si="24"/>
        <v>0</v>
      </c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</row>
    <row r="96" spans="1:60" ht="15" customHeight="1" outlineLevel="1">
      <c r="A96" s="163"/>
      <c r="B96" s="164"/>
      <c r="C96" s="213" t="s">
        <v>315</v>
      </c>
      <c r="D96" s="214" t="s">
        <v>153</v>
      </c>
      <c r="E96" s="215">
        <v>4</v>
      </c>
      <c r="F96" s="216">
        <v>0</v>
      </c>
      <c r="G96" s="216">
        <f t="shared" si="25"/>
        <v>0</v>
      </c>
      <c r="H96" s="168" t="s">
        <v>321</v>
      </c>
      <c r="I96" s="169"/>
      <c r="J96" s="167"/>
      <c r="K96" s="167"/>
      <c r="L96" s="167"/>
      <c r="M96" s="167">
        <v>0</v>
      </c>
      <c r="N96" s="166"/>
      <c r="O96" s="166"/>
      <c r="P96" s="166"/>
      <c r="Q96" s="166"/>
      <c r="R96" s="167"/>
      <c r="S96" s="167"/>
      <c r="T96" s="167"/>
      <c r="U96" s="167"/>
      <c r="V96" s="167"/>
      <c r="W96" s="167"/>
      <c r="X96" s="170" t="s">
        <v>116</v>
      </c>
      <c r="Y96" s="151"/>
      <c r="Z96" s="171"/>
      <c r="AA96" s="171"/>
      <c r="AB96" s="171"/>
      <c r="AC96" s="172"/>
      <c r="AD96" s="172"/>
      <c r="AE96" s="171"/>
      <c r="AF96" s="171">
        <f t="shared" si="24"/>
        <v>0</v>
      </c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</row>
    <row r="97" spans="1:60" ht="22.5" customHeight="1" outlineLevel="1">
      <c r="A97" s="163">
        <v>46</v>
      </c>
      <c r="B97" s="164" t="s">
        <v>252</v>
      </c>
      <c r="C97" s="221" t="s">
        <v>253</v>
      </c>
      <c r="D97" s="214" t="s">
        <v>120</v>
      </c>
      <c r="E97" s="215">
        <v>1</v>
      </c>
      <c r="F97" s="216">
        <v>0</v>
      </c>
      <c r="G97" s="216">
        <f t="shared" si="25"/>
        <v>0</v>
      </c>
      <c r="H97" s="168" t="s">
        <v>321</v>
      </c>
      <c r="I97" s="169">
        <v>0</v>
      </c>
      <c r="J97" s="167">
        <v>0</v>
      </c>
      <c r="K97" s="167">
        <v>0</v>
      </c>
      <c r="L97" s="167">
        <v>21</v>
      </c>
      <c r="M97" s="167">
        <v>0</v>
      </c>
      <c r="N97" s="166">
        <v>0</v>
      </c>
      <c r="O97" s="166">
        <v>0</v>
      </c>
      <c r="P97" s="166">
        <v>0</v>
      </c>
      <c r="Q97" s="166">
        <v>0</v>
      </c>
      <c r="R97" s="167"/>
      <c r="S97" s="167" t="s">
        <v>114</v>
      </c>
      <c r="T97" s="167" t="s">
        <v>115</v>
      </c>
      <c r="U97" s="167">
        <v>0</v>
      </c>
      <c r="V97" s="167">
        <v>0</v>
      </c>
      <c r="W97" s="167"/>
      <c r="X97" s="170" t="s">
        <v>116</v>
      </c>
      <c r="Y97" s="151" t="s">
        <v>107</v>
      </c>
      <c r="Z97" s="171">
        <f t="shared" si="18"/>
        <v>0</v>
      </c>
      <c r="AA97" s="171">
        <f t="shared" si="19"/>
        <v>0</v>
      </c>
      <c r="AB97" s="171">
        <f t="shared" si="20"/>
        <v>0</v>
      </c>
      <c r="AC97" s="172">
        <f t="shared" si="21"/>
        <v>0</v>
      </c>
      <c r="AD97" s="172">
        <f t="shared" si="22"/>
        <v>0</v>
      </c>
      <c r="AE97" s="171">
        <f t="shared" si="23"/>
        <v>0</v>
      </c>
      <c r="AF97" s="171">
        <f t="shared" si="24"/>
        <v>0</v>
      </c>
      <c r="AG97" s="173" t="s">
        <v>117</v>
      </c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</row>
    <row r="98" spans="1:60" ht="25.5" customHeight="1" outlineLevel="1">
      <c r="A98" s="163">
        <v>47</v>
      </c>
      <c r="B98" s="164" t="s">
        <v>254</v>
      </c>
      <c r="C98" s="221" t="s">
        <v>255</v>
      </c>
      <c r="D98" s="214" t="s">
        <v>120</v>
      </c>
      <c r="E98" s="215">
        <v>3</v>
      </c>
      <c r="F98" s="216">
        <v>0</v>
      </c>
      <c r="G98" s="216">
        <f t="shared" si="25"/>
        <v>0</v>
      </c>
      <c r="H98" s="168" t="s">
        <v>321</v>
      </c>
      <c r="I98" s="169">
        <v>0</v>
      </c>
      <c r="J98" s="167">
        <v>0</v>
      </c>
      <c r="K98" s="167">
        <v>0</v>
      </c>
      <c r="L98" s="167">
        <v>21</v>
      </c>
      <c r="M98" s="167">
        <v>0</v>
      </c>
      <c r="N98" s="166">
        <v>0</v>
      </c>
      <c r="O98" s="166">
        <v>0</v>
      </c>
      <c r="P98" s="166">
        <v>0</v>
      </c>
      <c r="Q98" s="166">
        <v>0</v>
      </c>
      <c r="R98" s="167"/>
      <c r="S98" s="167" t="s">
        <v>114</v>
      </c>
      <c r="T98" s="167" t="s">
        <v>115</v>
      </c>
      <c r="U98" s="167">
        <v>0</v>
      </c>
      <c r="V98" s="167">
        <v>0</v>
      </c>
      <c r="W98" s="167"/>
      <c r="X98" s="170" t="s">
        <v>116</v>
      </c>
      <c r="Y98" s="151" t="s">
        <v>107</v>
      </c>
      <c r="Z98" s="171">
        <f t="shared" si="18"/>
        <v>0</v>
      </c>
      <c r="AA98" s="171">
        <f t="shared" si="19"/>
        <v>0</v>
      </c>
      <c r="AB98" s="171">
        <f t="shared" si="20"/>
        <v>0</v>
      </c>
      <c r="AC98" s="172">
        <f t="shared" si="21"/>
        <v>0</v>
      </c>
      <c r="AD98" s="172">
        <f t="shared" si="22"/>
        <v>0</v>
      </c>
      <c r="AE98" s="171">
        <f t="shared" si="23"/>
        <v>0</v>
      </c>
      <c r="AF98" s="171">
        <f t="shared" si="24"/>
        <v>0</v>
      </c>
      <c r="AG98" s="173" t="s">
        <v>117</v>
      </c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</row>
    <row r="99" spans="1:60">
      <c r="A99" s="155" t="s">
        <v>100</v>
      </c>
      <c r="B99" s="156" t="s">
        <v>70</v>
      </c>
      <c r="C99" s="183" t="s">
        <v>322</v>
      </c>
      <c r="D99" s="157"/>
      <c r="E99" s="158"/>
      <c r="F99" s="159"/>
      <c r="G99" s="159">
        <f>SUM(AF100:AF112)</f>
        <v>0</v>
      </c>
      <c r="H99" s="160"/>
      <c r="I99" s="161">
        <f>SUM(Z100:Z112)</f>
        <v>0</v>
      </c>
      <c r="J99" s="159"/>
      <c r="K99" s="159">
        <f>SUM(AA100:AA112)</f>
        <v>0</v>
      </c>
      <c r="L99" s="159"/>
      <c r="M99" s="159">
        <f>SUM(AB100:AB112)</f>
        <v>0</v>
      </c>
      <c r="N99" s="158"/>
      <c r="O99" s="158">
        <f>SUM(AC100:AC112)</f>
        <v>3.6</v>
      </c>
      <c r="P99" s="158"/>
      <c r="Q99" s="158">
        <f>SUM(AD100:AD112)</f>
        <v>0</v>
      </c>
      <c r="R99" s="159"/>
      <c r="S99" s="159"/>
      <c r="T99" s="159"/>
      <c r="U99" s="159"/>
      <c r="V99" s="159">
        <f>SUM(AE100:AE112)</f>
        <v>97.365499999999997</v>
      </c>
      <c r="W99" s="159"/>
      <c r="X99" s="162"/>
      <c r="Y99" s="154"/>
      <c r="AG99" t="s">
        <v>101</v>
      </c>
    </row>
    <row r="100" spans="1:60" outlineLevel="1">
      <c r="A100" s="163">
        <v>10</v>
      </c>
      <c r="B100" s="164" t="s">
        <v>256</v>
      </c>
      <c r="C100" s="184" t="s">
        <v>257</v>
      </c>
      <c r="D100" s="165" t="s">
        <v>104</v>
      </c>
      <c r="E100" s="166">
        <v>300</v>
      </c>
      <c r="F100" s="167">
        <v>0</v>
      </c>
      <c r="G100" s="167">
        <f>F100*E100</f>
        <v>0</v>
      </c>
      <c r="H100" s="168">
        <v>0</v>
      </c>
      <c r="I100" s="169">
        <v>0</v>
      </c>
      <c r="J100" s="167">
        <v>0</v>
      </c>
      <c r="K100" s="167">
        <v>0</v>
      </c>
      <c r="L100" s="167">
        <v>21</v>
      </c>
      <c r="M100" s="167">
        <v>0</v>
      </c>
      <c r="N100" s="166">
        <v>0</v>
      </c>
      <c r="O100" s="166">
        <v>0</v>
      </c>
      <c r="P100" s="166">
        <v>0</v>
      </c>
      <c r="Q100" s="166">
        <v>0</v>
      </c>
      <c r="R100" s="167"/>
      <c r="S100" s="167" t="s">
        <v>105</v>
      </c>
      <c r="T100" s="167" t="s">
        <v>105</v>
      </c>
      <c r="U100" s="167">
        <v>8.1000000000000003E-2</v>
      </c>
      <c r="V100" s="167">
        <v>24.3</v>
      </c>
      <c r="W100" s="167"/>
      <c r="X100" s="170" t="s">
        <v>106</v>
      </c>
      <c r="Y100" s="151" t="s">
        <v>107</v>
      </c>
      <c r="Z100" s="171">
        <f t="shared" ref="Z100:Z112" si="26">I100</f>
        <v>0</v>
      </c>
      <c r="AA100" s="171">
        <f t="shared" ref="AA100:AA112" si="27">K100</f>
        <v>0</v>
      </c>
      <c r="AB100" s="171">
        <f t="shared" ref="AB100:AB112" si="28">M100</f>
        <v>0</v>
      </c>
      <c r="AC100" s="172">
        <f t="shared" ref="AC100:AC112" si="29">O100</f>
        <v>0</v>
      </c>
      <c r="AD100" s="172">
        <f t="shared" ref="AD100:AD112" si="30">Q100</f>
        <v>0</v>
      </c>
      <c r="AE100" s="171">
        <f t="shared" ref="AE100:AE112" si="31">V100</f>
        <v>24.3</v>
      </c>
      <c r="AF100" s="171">
        <f t="shared" ref="AF100:AF112" si="32">G100</f>
        <v>0</v>
      </c>
      <c r="AG100" s="173" t="s">
        <v>108</v>
      </c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</row>
    <row r="101" spans="1:60" outlineLevel="1">
      <c r="A101" s="163">
        <v>11</v>
      </c>
      <c r="B101" s="164" t="s">
        <v>258</v>
      </c>
      <c r="C101" s="221" t="s">
        <v>259</v>
      </c>
      <c r="D101" s="165" t="s">
        <v>104</v>
      </c>
      <c r="E101" s="166">
        <v>450</v>
      </c>
      <c r="F101" s="167">
        <v>0</v>
      </c>
      <c r="G101" s="167">
        <f>F101*E101</f>
        <v>0</v>
      </c>
      <c r="H101" s="168">
        <v>0</v>
      </c>
      <c r="I101" s="169">
        <v>0</v>
      </c>
      <c r="J101" s="167">
        <v>0</v>
      </c>
      <c r="K101" s="167">
        <v>0</v>
      </c>
      <c r="L101" s="167">
        <v>21</v>
      </c>
      <c r="M101" s="167">
        <v>0</v>
      </c>
      <c r="N101" s="166">
        <v>0</v>
      </c>
      <c r="O101" s="166">
        <v>0</v>
      </c>
      <c r="P101" s="166">
        <v>0</v>
      </c>
      <c r="Q101" s="166">
        <v>0</v>
      </c>
      <c r="R101" s="167"/>
      <c r="S101" s="167" t="s">
        <v>105</v>
      </c>
      <c r="T101" s="167" t="s">
        <v>105</v>
      </c>
      <c r="U101" s="167">
        <v>8.9330000000000007E-2</v>
      </c>
      <c r="V101" s="167">
        <v>31.265500000000003</v>
      </c>
      <c r="W101" s="167"/>
      <c r="X101" s="170" t="s">
        <v>106</v>
      </c>
      <c r="Y101" s="151" t="s">
        <v>107</v>
      </c>
      <c r="Z101" s="171">
        <f t="shared" si="26"/>
        <v>0</v>
      </c>
      <c r="AA101" s="171">
        <f t="shared" si="27"/>
        <v>0</v>
      </c>
      <c r="AB101" s="171">
        <f t="shared" si="28"/>
        <v>0</v>
      </c>
      <c r="AC101" s="172">
        <f t="shared" si="29"/>
        <v>0</v>
      </c>
      <c r="AD101" s="172">
        <f t="shared" si="30"/>
        <v>0</v>
      </c>
      <c r="AE101" s="171">
        <f t="shared" si="31"/>
        <v>31.265500000000003</v>
      </c>
      <c r="AF101" s="171">
        <f t="shared" si="32"/>
        <v>0</v>
      </c>
      <c r="AG101" s="173" t="s">
        <v>108</v>
      </c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</row>
    <row r="102" spans="1:60" ht="22.5" outlineLevel="1">
      <c r="A102" s="163">
        <v>35</v>
      </c>
      <c r="B102" s="190" t="s">
        <v>260</v>
      </c>
      <c r="C102" s="191" t="s">
        <v>261</v>
      </c>
      <c r="D102" s="192" t="s">
        <v>262</v>
      </c>
      <c r="E102" s="193">
        <v>250</v>
      </c>
      <c r="F102" s="194">
        <v>0</v>
      </c>
      <c r="G102" s="194">
        <f t="shared" ref="G102:G112" si="33">F102*E102</f>
        <v>0</v>
      </c>
      <c r="H102" s="195">
        <v>0</v>
      </c>
      <c r="I102" s="196">
        <v>0</v>
      </c>
      <c r="J102" s="194">
        <v>0</v>
      </c>
      <c r="K102" s="194">
        <v>0</v>
      </c>
      <c r="L102" s="194">
        <v>21</v>
      </c>
      <c r="M102" s="194">
        <v>0</v>
      </c>
      <c r="N102" s="193">
        <v>0</v>
      </c>
      <c r="O102" s="193">
        <v>0</v>
      </c>
      <c r="P102" s="193">
        <v>0</v>
      </c>
      <c r="Q102" s="193">
        <v>0</v>
      </c>
      <c r="R102" s="194" t="s">
        <v>263</v>
      </c>
      <c r="S102" s="194" t="s">
        <v>105</v>
      </c>
      <c r="T102" s="194" t="s">
        <v>105</v>
      </c>
      <c r="U102" s="194">
        <v>1</v>
      </c>
      <c r="V102" s="194">
        <v>40</v>
      </c>
      <c r="W102" s="194"/>
      <c r="X102" s="197" t="s">
        <v>264</v>
      </c>
      <c r="Y102" s="151" t="s">
        <v>107</v>
      </c>
      <c r="Z102" s="171">
        <f t="shared" si="26"/>
        <v>0</v>
      </c>
      <c r="AA102" s="171">
        <f t="shared" si="27"/>
        <v>0</v>
      </c>
      <c r="AB102" s="171">
        <f t="shared" si="28"/>
        <v>0</v>
      </c>
      <c r="AC102" s="172">
        <f t="shared" si="29"/>
        <v>0</v>
      </c>
      <c r="AD102" s="172">
        <f t="shared" si="30"/>
        <v>0</v>
      </c>
      <c r="AE102" s="171">
        <f t="shared" si="31"/>
        <v>40</v>
      </c>
      <c r="AF102" s="171">
        <f t="shared" si="32"/>
        <v>0</v>
      </c>
      <c r="AG102" s="173" t="s">
        <v>265</v>
      </c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</row>
    <row r="103" spans="1:60" outlineLevel="1">
      <c r="A103" s="163"/>
      <c r="B103" s="190"/>
      <c r="C103" s="198" t="s">
        <v>308</v>
      </c>
      <c r="D103" s="192" t="s">
        <v>153</v>
      </c>
      <c r="E103" s="193">
        <v>1</v>
      </c>
      <c r="F103" s="194">
        <v>0</v>
      </c>
      <c r="G103" s="194">
        <f t="shared" si="33"/>
        <v>0</v>
      </c>
      <c r="H103" s="195"/>
      <c r="I103" s="196"/>
      <c r="J103" s="194"/>
      <c r="K103" s="194"/>
      <c r="L103" s="194"/>
      <c r="M103" s="194"/>
      <c r="N103" s="193"/>
      <c r="O103" s="193"/>
      <c r="P103" s="193"/>
      <c r="Q103" s="193"/>
      <c r="R103" s="194"/>
      <c r="S103" s="194"/>
      <c r="T103" s="194"/>
      <c r="U103" s="194"/>
      <c r="V103" s="194"/>
      <c r="W103" s="194"/>
      <c r="X103" s="197"/>
      <c r="Y103" s="151"/>
      <c r="Z103" s="171"/>
      <c r="AA103" s="171"/>
      <c r="AB103" s="171"/>
      <c r="AC103" s="172"/>
      <c r="AD103" s="172"/>
      <c r="AE103" s="171"/>
      <c r="AF103" s="171">
        <f t="shared" si="32"/>
        <v>0</v>
      </c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</row>
    <row r="104" spans="1:60" outlineLevel="1">
      <c r="A104" s="163">
        <v>36</v>
      </c>
      <c r="B104" s="164" t="s">
        <v>266</v>
      </c>
      <c r="C104" s="221" t="s">
        <v>267</v>
      </c>
      <c r="D104" s="165" t="s">
        <v>104</v>
      </c>
      <c r="E104" s="166">
        <v>300</v>
      </c>
      <c r="F104" s="167">
        <v>0</v>
      </c>
      <c r="G104" s="167">
        <f t="shared" si="33"/>
        <v>0</v>
      </c>
      <c r="H104" s="168" t="s">
        <v>321</v>
      </c>
      <c r="I104" s="169">
        <v>0</v>
      </c>
      <c r="J104" s="167">
        <v>0</v>
      </c>
      <c r="K104" s="167">
        <v>0</v>
      </c>
      <c r="L104" s="167">
        <v>21</v>
      </c>
      <c r="M104" s="167">
        <v>0</v>
      </c>
      <c r="N104" s="166">
        <v>0</v>
      </c>
      <c r="O104" s="166">
        <v>0</v>
      </c>
      <c r="P104" s="166">
        <v>0</v>
      </c>
      <c r="Q104" s="166">
        <v>0</v>
      </c>
      <c r="R104" s="167"/>
      <c r="S104" s="167" t="s">
        <v>114</v>
      </c>
      <c r="T104" s="167" t="s">
        <v>121</v>
      </c>
      <c r="U104" s="167">
        <v>0</v>
      </c>
      <c r="V104" s="167">
        <v>0</v>
      </c>
      <c r="W104" s="167"/>
      <c r="X104" s="170" t="s">
        <v>116</v>
      </c>
      <c r="Y104" s="151" t="s">
        <v>107</v>
      </c>
      <c r="Z104" s="171">
        <f t="shared" si="26"/>
        <v>0</v>
      </c>
      <c r="AA104" s="171">
        <f t="shared" si="27"/>
        <v>0</v>
      </c>
      <c r="AB104" s="171">
        <f t="shared" si="28"/>
        <v>0</v>
      </c>
      <c r="AC104" s="172">
        <f t="shared" si="29"/>
        <v>0</v>
      </c>
      <c r="AD104" s="172">
        <f t="shared" si="30"/>
        <v>0</v>
      </c>
      <c r="AE104" s="171">
        <f t="shared" si="31"/>
        <v>0</v>
      </c>
      <c r="AF104" s="171">
        <f t="shared" si="32"/>
        <v>0</v>
      </c>
      <c r="AG104" s="173" t="s">
        <v>117</v>
      </c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</row>
    <row r="105" spans="1:60" outlineLevel="1">
      <c r="A105" s="163">
        <v>58</v>
      </c>
      <c r="B105" s="164" t="s">
        <v>268</v>
      </c>
      <c r="C105" s="184" t="s">
        <v>269</v>
      </c>
      <c r="D105" s="165" t="s">
        <v>153</v>
      </c>
      <c r="E105" s="166">
        <v>2</v>
      </c>
      <c r="F105" s="167">
        <v>0</v>
      </c>
      <c r="G105" s="167">
        <f t="shared" si="33"/>
        <v>0</v>
      </c>
      <c r="H105" s="168" t="s">
        <v>321</v>
      </c>
      <c r="I105" s="169">
        <v>0</v>
      </c>
      <c r="J105" s="167">
        <v>0</v>
      </c>
      <c r="K105" s="167">
        <v>0</v>
      </c>
      <c r="L105" s="167">
        <v>21</v>
      </c>
      <c r="M105" s="167">
        <v>0</v>
      </c>
      <c r="N105" s="166">
        <v>0</v>
      </c>
      <c r="O105" s="166">
        <v>0</v>
      </c>
      <c r="P105" s="166">
        <v>0</v>
      </c>
      <c r="Q105" s="166">
        <v>0</v>
      </c>
      <c r="R105" s="167"/>
      <c r="S105" s="167" t="s">
        <v>114</v>
      </c>
      <c r="T105" s="167" t="s">
        <v>121</v>
      </c>
      <c r="U105" s="167">
        <v>0</v>
      </c>
      <c r="V105" s="167">
        <v>0</v>
      </c>
      <c r="W105" s="167"/>
      <c r="X105" s="170" t="s">
        <v>116</v>
      </c>
      <c r="Y105" s="151" t="s">
        <v>107</v>
      </c>
      <c r="Z105" s="171">
        <f t="shared" si="26"/>
        <v>0</v>
      </c>
      <c r="AA105" s="171">
        <f t="shared" si="27"/>
        <v>0</v>
      </c>
      <c r="AB105" s="171">
        <f t="shared" si="28"/>
        <v>0</v>
      </c>
      <c r="AC105" s="172">
        <f t="shared" si="29"/>
        <v>0</v>
      </c>
      <c r="AD105" s="172">
        <f t="shared" si="30"/>
        <v>0</v>
      </c>
      <c r="AE105" s="171">
        <f t="shared" si="31"/>
        <v>0</v>
      </c>
      <c r="AF105" s="171">
        <f t="shared" si="32"/>
        <v>0</v>
      </c>
      <c r="AG105" s="173" t="s">
        <v>117</v>
      </c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</row>
    <row r="106" spans="1:60" outlineLevel="1">
      <c r="A106" s="163">
        <v>59</v>
      </c>
      <c r="B106" s="164" t="s">
        <v>270</v>
      </c>
      <c r="C106" s="184" t="s">
        <v>271</v>
      </c>
      <c r="D106" s="165" t="s">
        <v>153</v>
      </c>
      <c r="E106" s="166">
        <v>1</v>
      </c>
      <c r="F106" s="167">
        <v>0</v>
      </c>
      <c r="G106" s="167">
        <f t="shared" si="33"/>
        <v>0</v>
      </c>
      <c r="H106" s="168" t="s">
        <v>321</v>
      </c>
      <c r="I106" s="169">
        <v>0</v>
      </c>
      <c r="J106" s="167">
        <v>0</v>
      </c>
      <c r="K106" s="167">
        <v>0</v>
      </c>
      <c r="L106" s="167">
        <v>21</v>
      </c>
      <c r="M106" s="167">
        <v>0</v>
      </c>
      <c r="N106" s="166">
        <v>0</v>
      </c>
      <c r="O106" s="166">
        <v>0</v>
      </c>
      <c r="P106" s="166">
        <v>0</v>
      </c>
      <c r="Q106" s="166">
        <v>0</v>
      </c>
      <c r="R106" s="167"/>
      <c r="S106" s="167" t="s">
        <v>114</v>
      </c>
      <c r="T106" s="167" t="s">
        <v>121</v>
      </c>
      <c r="U106" s="167">
        <v>0</v>
      </c>
      <c r="V106" s="167">
        <v>0</v>
      </c>
      <c r="W106" s="167"/>
      <c r="X106" s="170" t="s">
        <v>116</v>
      </c>
      <c r="Y106" s="151" t="s">
        <v>107</v>
      </c>
      <c r="Z106" s="171">
        <f t="shared" si="26"/>
        <v>0</v>
      </c>
      <c r="AA106" s="171">
        <f t="shared" si="27"/>
        <v>0</v>
      </c>
      <c r="AB106" s="171">
        <f t="shared" si="28"/>
        <v>0</v>
      </c>
      <c r="AC106" s="172">
        <f t="shared" si="29"/>
        <v>0</v>
      </c>
      <c r="AD106" s="172">
        <f t="shared" si="30"/>
        <v>0</v>
      </c>
      <c r="AE106" s="171">
        <f t="shared" si="31"/>
        <v>0</v>
      </c>
      <c r="AF106" s="171">
        <f t="shared" si="32"/>
        <v>0</v>
      </c>
      <c r="AG106" s="173" t="s">
        <v>117</v>
      </c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</row>
    <row r="107" spans="1:60" outlineLevel="1">
      <c r="A107" s="163">
        <v>60</v>
      </c>
      <c r="B107" s="164" t="s">
        <v>272</v>
      </c>
      <c r="C107" s="184" t="s">
        <v>273</v>
      </c>
      <c r="D107" s="165" t="s">
        <v>153</v>
      </c>
      <c r="E107" s="166">
        <v>2</v>
      </c>
      <c r="F107" s="167">
        <v>0</v>
      </c>
      <c r="G107" s="167">
        <f t="shared" si="33"/>
        <v>0</v>
      </c>
      <c r="H107" s="168" t="s">
        <v>321</v>
      </c>
      <c r="I107" s="169">
        <v>0</v>
      </c>
      <c r="J107" s="167">
        <v>0</v>
      </c>
      <c r="K107" s="167">
        <v>0</v>
      </c>
      <c r="L107" s="167">
        <v>21</v>
      </c>
      <c r="M107" s="167">
        <v>0</v>
      </c>
      <c r="N107" s="166">
        <v>0</v>
      </c>
      <c r="O107" s="166">
        <v>0</v>
      </c>
      <c r="P107" s="166">
        <v>0</v>
      </c>
      <c r="Q107" s="166">
        <v>0</v>
      </c>
      <c r="R107" s="167"/>
      <c r="S107" s="167" t="s">
        <v>114</v>
      </c>
      <c r="T107" s="167" t="s">
        <v>121</v>
      </c>
      <c r="U107" s="167">
        <v>0</v>
      </c>
      <c r="V107" s="167">
        <v>0</v>
      </c>
      <c r="W107" s="167"/>
      <c r="X107" s="170" t="s">
        <v>116</v>
      </c>
      <c r="Y107" s="151" t="s">
        <v>107</v>
      </c>
      <c r="Z107" s="171">
        <f t="shared" si="26"/>
        <v>0</v>
      </c>
      <c r="AA107" s="171">
        <f t="shared" si="27"/>
        <v>0</v>
      </c>
      <c r="AB107" s="171">
        <f t="shared" si="28"/>
        <v>0</v>
      </c>
      <c r="AC107" s="172">
        <f t="shared" si="29"/>
        <v>0</v>
      </c>
      <c r="AD107" s="172">
        <f t="shared" si="30"/>
        <v>0</v>
      </c>
      <c r="AE107" s="171">
        <f t="shared" si="31"/>
        <v>0</v>
      </c>
      <c r="AF107" s="171">
        <f t="shared" si="32"/>
        <v>0</v>
      </c>
      <c r="AG107" s="173" t="s">
        <v>117</v>
      </c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</row>
    <row r="108" spans="1:60" outlineLevel="1">
      <c r="A108" s="163">
        <v>61</v>
      </c>
      <c r="B108" s="164" t="s">
        <v>274</v>
      </c>
      <c r="C108" s="221" t="s">
        <v>275</v>
      </c>
      <c r="D108" s="165" t="s">
        <v>120</v>
      </c>
      <c r="E108" s="166">
        <v>2</v>
      </c>
      <c r="F108" s="167">
        <v>0</v>
      </c>
      <c r="G108" s="167">
        <f t="shared" si="33"/>
        <v>0</v>
      </c>
      <c r="H108" s="168" t="s">
        <v>321</v>
      </c>
      <c r="I108" s="169">
        <v>0</v>
      </c>
      <c r="J108" s="167">
        <v>0</v>
      </c>
      <c r="K108" s="167">
        <v>0</v>
      </c>
      <c r="L108" s="167">
        <v>21</v>
      </c>
      <c r="M108" s="167">
        <v>0</v>
      </c>
      <c r="N108" s="166">
        <v>1.8</v>
      </c>
      <c r="O108" s="166">
        <v>3.6</v>
      </c>
      <c r="P108" s="166">
        <v>0</v>
      </c>
      <c r="Q108" s="166">
        <v>0</v>
      </c>
      <c r="R108" s="167"/>
      <c r="S108" s="167" t="s">
        <v>114</v>
      </c>
      <c r="T108" s="167" t="s">
        <v>121</v>
      </c>
      <c r="U108" s="167">
        <v>0</v>
      </c>
      <c r="V108" s="167">
        <v>0</v>
      </c>
      <c r="W108" s="167"/>
      <c r="X108" s="170" t="s">
        <v>116</v>
      </c>
      <c r="Y108" s="151" t="s">
        <v>107</v>
      </c>
      <c r="Z108" s="171">
        <f t="shared" si="26"/>
        <v>0</v>
      </c>
      <c r="AA108" s="171">
        <f t="shared" si="27"/>
        <v>0</v>
      </c>
      <c r="AB108" s="171">
        <f t="shared" si="28"/>
        <v>0</v>
      </c>
      <c r="AC108" s="172">
        <f t="shared" si="29"/>
        <v>3.6</v>
      </c>
      <c r="AD108" s="172">
        <f t="shared" si="30"/>
        <v>0</v>
      </c>
      <c r="AE108" s="171">
        <f t="shared" si="31"/>
        <v>0</v>
      </c>
      <c r="AF108" s="171">
        <f t="shared" si="32"/>
        <v>0</v>
      </c>
      <c r="AG108" s="173" t="s">
        <v>117</v>
      </c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</row>
    <row r="109" spans="1:60" outlineLevel="1">
      <c r="A109" s="163">
        <v>62</v>
      </c>
      <c r="B109" s="164" t="s">
        <v>276</v>
      </c>
      <c r="C109" s="184" t="s">
        <v>277</v>
      </c>
      <c r="D109" s="165" t="s">
        <v>153</v>
      </c>
      <c r="E109" s="166">
        <v>2</v>
      </c>
      <c r="F109" s="167">
        <v>0</v>
      </c>
      <c r="G109" s="167">
        <f t="shared" si="33"/>
        <v>0</v>
      </c>
      <c r="H109" s="168" t="s">
        <v>321</v>
      </c>
      <c r="I109" s="169">
        <v>0</v>
      </c>
      <c r="J109" s="167">
        <v>0</v>
      </c>
      <c r="K109" s="167">
        <v>0</v>
      </c>
      <c r="L109" s="167">
        <v>21</v>
      </c>
      <c r="M109" s="167">
        <v>0</v>
      </c>
      <c r="N109" s="166">
        <v>0</v>
      </c>
      <c r="O109" s="166">
        <v>0</v>
      </c>
      <c r="P109" s="166">
        <v>0</v>
      </c>
      <c r="Q109" s="166">
        <v>0</v>
      </c>
      <c r="R109" s="167"/>
      <c r="S109" s="167" t="s">
        <v>114</v>
      </c>
      <c r="T109" s="167" t="s">
        <v>121</v>
      </c>
      <c r="U109" s="167">
        <v>0</v>
      </c>
      <c r="V109" s="167">
        <v>0</v>
      </c>
      <c r="W109" s="167"/>
      <c r="X109" s="170" t="s">
        <v>116</v>
      </c>
      <c r="Y109" s="151" t="s">
        <v>107</v>
      </c>
      <c r="Z109" s="171">
        <f t="shared" si="26"/>
        <v>0</v>
      </c>
      <c r="AA109" s="171">
        <f t="shared" si="27"/>
        <v>0</v>
      </c>
      <c r="AB109" s="171">
        <f t="shared" si="28"/>
        <v>0</v>
      </c>
      <c r="AC109" s="172">
        <f t="shared" si="29"/>
        <v>0</v>
      </c>
      <c r="AD109" s="172">
        <f t="shared" si="30"/>
        <v>0</v>
      </c>
      <c r="AE109" s="171">
        <f t="shared" si="31"/>
        <v>0</v>
      </c>
      <c r="AF109" s="171">
        <f t="shared" si="32"/>
        <v>0</v>
      </c>
      <c r="AG109" s="173" t="s">
        <v>117</v>
      </c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</row>
    <row r="110" spans="1:60" outlineLevel="1">
      <c r="A110" s="163">
        <v>63</v>
      </c>
      <c r="B110" s="164" t="s">
        <v>278</v>
      </c>
      <c r="C110" s="184" t="s">
        <v>279</v>
      </c>
      <c r="D110" s="165" t="s">
        <v>153</v>
      </c>
      <c r="E110" s="166">
        <v>1</v>
      </c>
      <c r="F110" s="167">
        <v>0</v>
      </c>
      <c r="G110" s="167">
        <f t="shared" si="33"/>
        <v>0</v>
      </c>
      <c r="H110" s="168" t="s">
        <v>321</v>
      </c>
      <c r="I110" s="169">
        <v>0</v>
      </c>
      <c r="J110" s="167">
        <v>0</v>
      </c>
      <c r="K110" s="167">
        <v>0</v>
      </c>
      <c r="L110" s="167">
        <v>21</v>
      </c>
      <c r="M110" s="167">
        <v>0</v>
      </c>
      <c r="N110" s="166">
        <v>0</v>
      </c>
      <c r="O110" s="166">
        <v>0</v>
      </c>
      <c r="P110" s="166">
        <v>0</v>
      </c>
      <c r="Q110" s="166">
        <v>0</v>
      </c>
      <c r="R110" s="167"/>
      <c r="S110" s="167" t="s">
        <v>114</v>
      </c>
      <c r="T110" s="167" t="s">
        <v>121</v>
      </c>
      <c r="U110" s="167">
        <v>0</v>
      </c>
      <c r="V110" s="167">
        <v>0</v>
      </c>
      <c r="W110" s="167"/>
      <c r="X110" s="170" t="s">
        <v>116</v>
      </c>
      <c r="Y110" s="151" t="s">
        <v>107</v>
      </c>
      <c r="Z110" s="171">
        <f t="shared" si="26"/>
        <v>0</v>
      </c>
      <c r="AA110" s="171">
        <f t="shared" si="27"/>
        <v>0</v>
      </c>
      <c r="AB110" s="171">
        <f t="shared" si="28"/>
        <v>0</v>
      </c>
      <c r="AC110" s="172">
        <f t="shared" si="29"/>
        <v>0</v>
      </c>
      <c r="AD110" s="172">
        <f t="shared" si="30"/>
        <v>0</v>
      </c>
      <c r="AE110" s="171">
        <f t="shared" si="31"/>
        <v>0</v>
      </c>
      <c r="AF110" s="171">
        <f t="shared" si="32"/>
        <v>0</v>
      </c>
      <c r="AG110" s="173" t="s">
        <v>117</v>
      </c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</row>
    <row r="111" spans="1:60" outlineLevel="1">
      <c r="A111" s="163">
        <v>84</v>
      </c>
      <c r="B111" s="164" t="s">
        <v>280</v>
      </c>
      <c r="C111" s="184" t="s">
        <v>281</v>
      </c>
      <c r="D111" s="165" t="s">
        <v>153</v>
      </c>
      <c r="E111" s="166">
        <v>6</v>
      </c>
      <c r="F111" s="167">
        <v>0</v>
      </c>
      <c r="G111" s="167">
        <f t="shared" si="33"/>
        <v>0</v>
      </c>
      <c r="H111" s="168" t="s">
        <v>321</v>
      </c>
      <c r="I111" s="169">
        <v>0</v>
      </c>
      <c r="J111" s="167">
        <v>0</v>
      </c>
      <c r="K111" s="167">
        <v>0</v>
      </c>
      <c r="L111" s="167">
        <v>21</v>
      </c>
      <c r="M111" s="167">
        <v>0</v>
      </c>
      <c r="N111" s="166">
        <v>0</v>
      </c>
      <c r="O111" s="166">
        <v>0</v>
      </c>
      <c r="P111" s="166">
        <v>0</v>
      </c>
      <c r="Q111" s="166">
        <v>0</v>
      </c>
      <c r="R111" s="167"/>
      <c r="S111" s="167" t="s">
        <v>114</v>
      </c>
      <c r="T111" s="167" t="s">
        <v>121</v>
      </c>
      <c r="U111" s="167">
        <v>0</v>
      </c>
      <c r="V111" s="167">
        <v>0</v>
      </c>
      <c r="W111" s="167"/>
      <c r="X111" s="170" t="s">
        <v>116</v>
      </c>
      <c r="Y111" s="151" t="s">
        <v>107</v>
      </c>
      <c r="Z111" s="171">
        <f t="shared" si="26"/>
        <v>0</v>
      </c>
      <c r="AA111" s="171">
        <f t="shared" si="27"/>
        <v>0</v>
      </c>
      <c r="AB111" s="171">
        <f t="shared" si="28"/>
        <v>0</v>
      </c>
      <c r="AC111" s="172">
        <f t="shared" si="29"/>
        <v>0</v>
      </c>
      <c r="AD111" s="172">
        <f t="shared" si="30"/>
        <v>0</v>
      </c>
      <c r="AE111" s="171">
        <f t="shared" si="31"/>
        <v>0</v>
      </c>
      <c r="AF111" s="171">
        <f t="shared" si="32"/>
        <v>0</v>
      </c>
      <c r="AG111" s="173" t="s">
        <v>117</v>
      </c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</row>
    <row r="112" spans="1:60" outlineLevel="1">
      <c r="A112" s="163">
        <v>85</v>
      </c>
      <c r="B112" s="164" t="s">
        <v>282</v>
      </c>
      <c r="C112" s="184" t="s">
        <v>283</v>
      </c>
      <c r="D112" s="165" t="s">
        <v>143</v>
      </c>
      <c r="E112" s="166">
        <v>2</v>
      </c>
      <c r="F112" s="167">
        <v>0</v>
      </c>
      <c r="G112" s="167">
        <f t="shared" si="33"/>
        <v>0</v>
      </c>
      <c r="H112" s="168">
        <v>0</v>
      </c>
      <c r="I112" s="169">
        <v>0</v>
      </c>
      <c r="J112" s="167">
        <v>0</v>
      </c>
      <c r="K112" s="167">
        <v>0</v>
      </c>
      <c r="L112" s="167">
        <v>21</v>
      </c>
      <c r="M112" s="167">
        <v>0</v>
      </c>
      <c r="N112" s="166">
        <v>0</v>
      </c>
      <c r="O112" s="166">
        <v>0</v>
      </c>
      <c r="P112" s="166">
        <v>0</v>
      </c>
      <c r="Q112" s="166">
        <v>0</v>
      </c>
      <c r="R112" s="167"/>
      <c r="S112" s="167" t="s">
        <v>105</v>
      </c>
      <c r="T112" s="167" t="s">
        <v>105</v>
      </c>
      <c r="U112" s="167">
        <v>0.9</v>
      </c>
      <c r="V112" s="167">
        <v>1.8</v>
      </c>
      <c r="W112" s="167"/>
      <c r="X112" s="170" t="s">
        <v>106</v>
      </c>
      <c r="Y112" s="151" t="s">
        <v>107</v>
      </c>
      <c r="Z112" s="171">
        <f t="shared" si="26"/>
        <v>0</v>
      </c>
      <c r="AA112" s="171">
        <f t="shared" si="27"/>
        <v>0</v>
      </c>
      <c r="AB112" s="171">
        <f t="shared" si="28"/>
        <v>0</v>
      </c>
      <c r="AC112" s="172">
        <f t="shared" si="29"/>
        <v>0</v>
      </c>
      <c r="AD112" s="172">
        <f t="shared" si="30"/>
        <v>0</v>
      </c>
      <c r="AE112" s="171">
        <f t="shared" si="31"/>
        <v>1.8</v>
      </c>
      <c r="AF112" s="171">
        <f t="shared" si="32"/>
        <v>0</v>
      </c>
      <c r="AG112" s="173" t="s">
        <v>108</v>
      </c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</row>
    <row r="113" spans="1:60">
      <c r="A113" s="155" t="s">
        <v>100</v>
      </c>
      <c r="B113" s="156" t="s">
        <v>72</v>
      </c>
      <c r="C113" s="183" t="s">
        <v>325</v>
      </c>
      <c r="D113" s="157"/>
      <c r="E113" s="158"/>
      <c r="F113" s="159"/>
      <c r="G113" s="159">
        <f>SUM(G114:G128)</f>
        <v>0</v>
      </c>
      <c r="H113" s="160"/>
      <c r="I113" s="161">
        <f>SUM(Z114:Z130)</f>
        <v>0</v>
      </c>
      <c r="J113" s="159"/>
      <c r="K113" s="159">
        <f>SUM(AA114:AA130)</f>
        <v>0</v>
      </c>
      <c r="L113" s="159"/>
      <c r="M113" s="159">
        <f>SUM(AB114:AB130)</f>
        <v>0</v>
      </c>
      <c r="N113" s="158"/>
      <c r="O113" s="158">
        <f>SUM(AC114:AC130)</f>
        <v>0</v>
      </c>
      <c r="P113" s="158"/>
      <c r="Q113" s="158">
        <f>SUM(AD114:AD130)</f>
        <v>0</v>
      </c>
      <c r="R113" s="159"/>
      <c r="S113" s="159"/>
      <c r="T113" s="159"/>
      <c r="U113" s="159"/>
      <c r="V113" s="159">
        <f>SUM(AE114:AE130)</f>
        <v>63.563859999999998</v>
      </c>
      <c r="W113" s="159"/>
      <c r="X113" s="162"/>
      <c r="Y113" s="154"/>
      <c r="AG113" t="s">
        <v>101</v>
      </c>
    </row>
    <row r="114" spans="1:60" outlineLevel="1">
      <c r="A114" s="163">
        <v>5</v>
      </c>
      <c r="B114" s="164" t="s">
        <v>284</v>
      </c>
      <c r="C114" s="184" t="s">
        <v>285</v>
      </c>
      <c r="D114" s="165" t="s">
        <v>143</v>
      </c>
      <c r="E114" s="166">
        <v>360</v>
      </c>
      <c r="F114" s="167">
        <v>0</v>
      </c>
      <c r="G114" s="167">
        <f t="shared" ref="G114:G121" si="34">F114*E114</f>
        <v>0</v>
      </c>
      <c r="H114" s="168">
        <v>0</v>
      </c>
      <c r="I114" s="169">
        <v>0</v>
      </c>
      <c r="J114" s="167">
        <v>0</v>
      </c>
      <c r="K114" s="167">
        <v>0</v>
      </c>
      <c r="L114" s="167">
        <v>21</v>
      </c>
      <c r="M114" s="167">
        <v>0</v>
      </c>
      <c r="N114" s="166">
        <v>0</v>
      </c>
      <c r="O114" s="166">
        <v>0</v>
      </c>
      <c r="P114" s="166">
        <v>0</v>
      </c>
      <c r="Q114" s="166">
        <v>0</v>
      </c>
      <c r="R114" s="167"/>
      <c r="S114" s="167" t="s">
        <v>105</v>
      </c>
      <c r="T114" s="167" t="s">
        <v>105</v>
      </c>
      <c r="U114" s="167">
        <v>2.1499999999999998E-2</v>
      </c>
      <c r="V114" s="167">
        <v>7.7399999999999993</v>
      </c>
      <c r="W114" s="167"/>
      <c r="X114" s="170" t="s">
        <v>106</v>
      </c>
      <c r="Y114" s="151" t="s">
        <v>107</v>
      </c>
      <c r="Z114" s="171">
        <f t="shared" ref="Z114:Z122" si="35">I114</f>
        <v>0</v>
      </c>
      <c r="AA114" s="171">
        <f t="shared" ref="AA114:AA122" si="36">K114</f>
        <v>0</v>
      </c>
      <c r="AB114" s="171">
        <f t="shared" ref="AB114:AB122" si="37">M114</f>
        <v>0</v>
      </c>
      <c r="AC114" s="172">
        <f t="shared" ref="AC114:AC122" si="38">O114</f>
        <v>0</v>
      </c>
      <c r="AD114" s="172">
        <f t="shared" ref="AD114:AD122" si="39">Q114</f>
        <v>0</v>
      </c>
      <c r="AE114" s="171">
        <f t="shared" ref="AE114:AE122" si="40">V114</f>
        <v>7.7399999999999993</v>
      </c>
      <c r="AF114" s="171">
        <f t="shared" ref="AF114:AF123" si="41">G114</f>
        <v>0</v>
      </c>
      <c r="AG114" s="173" t="s">
        <v>108</v>
      </c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1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</row>
    <row r="115" spans="1:60" outlineLevel="1">
      <c r="A115" s="163">
        <v>6</v>
      </c>
      <c r="B115" s="164" t="s">
        <v>286</v>
      </c>
      <c r="C115" s="184" t="s">
        <v>287</v>
      </c>
      <c r="D115" s="165" t="s">
        <v>104</v>
      </c>
      <c r="E115" s="166">
        <v>120</v>
      </c>
      <c r="F115" s="167">
        <v>0</v>
      </c>
      <c r="G115" s="167">
        <f t="shared" si="34"/>
        <v>0</v>
      </c>
      <c r="H115" s="168">
        <v>0</v>
      </c>
      <c r="I115" s="169">
        <v>0</v>
      </c>
      <c r="J115" s="167">
        <v>0</v>
      </c>
      <c r="K115" s="167">
        <v>0</v>
      </c>
      <c r="L115" s="167">
        <v>21</v>
      </c>
      <c r="M115" s="167">
        <v>0</v>
      </c>
      <c r="N115" s="166">
        <v>0</v>
      </c>
      <c r="O115" s="166">
        <v>0</v>
      </c>
      <c r="P115" s="166">
        <v>0</v>
      </c>
      <c r="Q115" s="166">
        <v>0</v>
      </c>
      <c r="R115" s="167"/>
      <c r="S115" s="167" t="s">
        <v>105</v>
      </c>
      <c r="T115" s="167" t="s">
        <v>105</v>
      </c>
      <c r="U115" s="167">
        <v>0.1595</v>
      </c>
      <c r="V115" s="167">
        <v>19.14</v>
      </c>
      <c r="W115" s="167"/>
      <c r="X115" s="170" t="s">
        <v>106</v>
      </c>
      <c r="Y115" s="151" t="s">
        <v>107</v>
      </c>
      <c r="Z115" s="171">
        <f t="shared" si="35"/>
        <v>0</v>
      </c>
      <c r="AA115" s="171">
        <f t="shared" si="36"/>
        <v>0</v>
      </c>
      <c r="AB115" s="171">
        <f t="shared" si="37"/>
        <v>0</v>
      </c>
      <c r="AC115" s="172">
        <f t="shared" si="38"/>
        <v>0</v>
      </c>
      <c r="AD115" s="172">
        <f t="shared" si="39"/>
        <v>0</v>
      </c>
      <c r="AE115" s="171">
        <f t="shared" si="40"/>
        <v>19.14</v>
      </c>
      <c r="AF115" s="171">
        <f t="shared" si="41"/>
        <v>0</v>
      </c>
      <c r="AG115" s="173" t="s">
        <v>108</v>
      </c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1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</row>
    <row r="116" spans="1:60" outlineLevel="1">
      <c r="A116" s="163">
        <v>7</v>
      </c>
      <c r="B116" s="164" t="s">
        <v>219</v>
      </c>
      <c r="C116" s="184" t="s">
        <v>220</v>
      </c>
      <c r="D116" s="165" t="s">
        <v>104</v>
      </c>
      <c r="E116" s="166">
        <v>300</v>
      </c>
      <c r="F116" s="167">
        <v>0</v>
      </c>
      <c r="G116" s="167">
        <f t="shared" si="34"/>
        <v>0</v>
      </c>
      <c r="H116" s="168">
        <v>0</v>
      </c>
      <c r="I116" s="169">
        <v>0</v>
      </c>
      <c r="J116" s="167">
        <v>0</v>
      </c>
      <c r="K116" s="167">
        <v>0</v>
      </c>
      <c r="L116" s="167">
        <v>21</v>
      </c>
      <c r="M116" s="167">
        <v>0</v>
      </c>
      <c r="N116" s="166">
        <v>0</v>
      </c>
      <c r="O116" s="166">
        <v>0</v>
      </c>
      <c r="P116" s="166">
        <v>0</v>
      </c>
      <c r="Q116" s="166">
        <v>0</v>
      </c>
      <c r="R116" s="167"/>
      <c r="S116" s="167" t="s">
        <v>105</v>
      </c>
      <c r="T116" s="167" t="s">
        <v>105</v>
      </c>
      <c r="U116" s="167">
        <v>5.7000000000000002E-2</v>
      </c>
      <c r="V116" s="167">
        <v>17.100000000000001</v>
      </c>
      <c r="W116" s="167"/>
      <c r="X116" s="170" t="s">
        <v>106</v>
      </c>
      <c r="Y116" s="151" t="s">
        <v>107</v>
      </c>
      <c r="Z116" s="171">
        <f t="shared" si="35"/>
        <v>0</v>
      </c>
      <c r="AA116" s="171">
        <f t="shared" si="36"/>
        <v>0</v>
      </c>
      <c r="AB116" s="171">
        <f t="shared" si="37"/>
        <v>0</v>
      </c>
      <c r="AC116" s="172">
        <f t="shared" si="38"/>
        <v>0</v>
      </c>
      <c r="AD116" s="172">
        <f t="shared" si="39"/>
        <v>0</v>
      </c>
      <c r="AE116" s="171">
        <f t="shared" si="40"/>
        <v>17.100000000000001</v>
      </c>
      <c r="AF116" s="171">
        <f t="shared" si="41"/>
        <v>0</v>
      </c>
      <c r="AG116" s="173" t="s">
        <v>108</v>
      </c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1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</row>
    <row r="117" spans="1:60" outlineLevel="1">
      <c r="A117" s="163">
        <v>26</v>
      </c>
      <c r="B117" s="164" t="s">
        <v>288</v>
      </c>
      <c r="C117" s="184" t="s">
        <v>289</v>
      </c>
      <c r="D117" s="165" t="s">
        <v>143</v>
      </c>
      <c r="E117" s="166">
        <v>6</v>
      </c>
      <c r="F117" s="167">
        <v>0</v>
      </c>
      <c r="G117" s="167">
        <f t="shared" si="34"/>
        <v>0</v>
      </c>
      <c r="H117" s="168">
        <v>0</v>
      </c>
      <c r="I117" s="169">
        <v>0</v>
      </c>
      <c r="J117" s="167">
        <v>0</v>
      </c>
      <c r="K117" s="167">
        <v>0</v>
      </c>
      <c r="L117" s="167">
        <v>21</v>
      </c>
      <c r="M117" s="167">
        <v>0</v>
      </c>
      <c r="N117" s="166">
        <v>0</v>
      </c>
      <c r="O117" s="166">
        <v>0</v>
      </c>
      <c r="P117" s="166">
        <v>0</v>
      </c>
      <c r="Q117" s="166">
        <v>0</v>
      </c>
      <c r="R117" s="167"/>
      <c r="S117" s="167" t="s">
        <v>105</v>
      </c>
      <c r="T117" s="167" t="s">
        <v>105</v>
      </c>
      <c r="U117" s="167">
        <v>0.34633000000000003</v>
      </c>
      <c r="V117" s="167">
        <v>2.0779800000000002</v>
      </c>
      <c r="W117" s="167"/>
      <c r="X117" s="170" t="s">
        <v>106</v>
      </c>
      <c r="Y117" s="151" t="s">
        <v>107</v>
      </c>
      <c r="Z117" s="171">
        <f t="shared" si="35"/>
        <v>0</v>
      </c>
      <c r="AA117" s="171">
        <f t="shared" si="36"/>
        <v>0</v>
      </c>
      <c r="AB117" s="171">
        <f t="shared" si="37"/>
        <v>0</v>
      </c>
      <c r="AC117" s="172">
        <f t="shared" si="38"/>
        <v>0</v>
      </c>
      <c r="AD117" s="172">
        <f t="shared" si="39"/>
        <v>0</v>
      </c>
      <c r="AE117" s="171">
        <f t="shared" si="40"/>
        <v>2.0779800000000002</v>
      </c>
      <c r="AF117" s="171">
        <f t="shared" si="41"/>
        <v>0</v>
      </c>
      <c r="AG117" s="173" t="s">
        <v>108</v>
      </c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1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</row>
    <row r="118" spans="1:60" outlineLevel="1">
      <c r="A118" s="163">
        <v>27</v>
      </c>
      <c r="B118" s="164" t="s">
        <v>290</v>
      </c>
      <c r="C118" s="184" t="s">
        <v>291</v>
      </c>
      <c r="D118" s="165" t="s">
        <v>143</v>
      </c>
      <c r="E118" s="166">
        <v>2</v>
      </c>
      <c r="F118" s="167">
        <v>0</v>
      </c>
      <c r="G118" s="167">
        <f t="shared" si="34"/>
        <v>0</v>
      </c>
      <c r="H118" s="168">
        <v>0</v>
      </c>
      <c r="I118" s="169">
        <v>0</v>
      </c>
      <c r="J118" s="167">
        <v>0</v>
      </c>
      <c r="K118" s="167">
        <v>0</v>
      </c>
      <c r="L118" s="167">
        <v>21</v>
      </c>
      <c r="M118" s="167">
        <v>0</v>
      </c>
      <c r="N118" s="166">
        <v>0</v>
      </c>
      <c r="O118" s="166">
        <v>0</v>
      </c>
      <c r="P118" s="166">
        <v>0</v>
      </c>
      <c r="Q118" s="166">
        <v>0</v>
      </c>
      <c r="R118" s="167"/>
      <c r="S118" s="167" t="s">
        <v>105</v>
      </c>
      <c r="T118" s="167" t="s">
        <v>105</v>
      </c>
      <c r="U118" s="167">
        <v>5.3330000000000002E-2</v>
      </c>
      <c r="V118" s="167">
        <v>0.10666</v>
      </c>
      <c r="W118" s="167"/>
      <c r="X118" s="170" t="s">
        <v>106</v>
      </c>
      <c r="Y118" s="151" t="s">
        <v>107</v>
      </c>
      <c r="Z118" s="171">
        <f t="shared" si="35"/>
        <v>0</v>
      </c>
      <c r="AA118" s="171">
        <f t="shared" si="36"/>
        <v>0</v>
      </c>
      <c r="AB118" s="171">
        <f t="shared" si="37"/>
        <v>0</v>
      </c>
      <c r="AC118" s="172">
        <f t="shared" si="38"/>
        <v>0</v>
      </c>
      <c r="AD118" s="172">
        <f t="shared" si="39"/>
        <v>0</v>
      </c>
      <c r="AE118" s="171">
        <f t="shared" si="40"/>
        <v>0.10666</v>
      </c>
      <c r="AF118" s="171">
        <f t="shared" si="41"/>
        <v>0</v>
      </c>
      <c r="AG118" s="173" t="s">
        <v>108</v>
      </c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1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</row>
    <row r="119" spans="1:60" outlineLevel="1">
      <c r="A119" s="163">
        <v>28</v>
      </c>
      <c r="B119" s="164" t="s">
        <v>292</v>
      </c>
      <c r="C119" s="184" t="s">
        <v>293</v>
      </c>
      <c r="D119" s="165" t="s">
        <v>143</v>
      </c>
      <c r="E119" s="166">
        <v>15</v>
      </c>
      <c r="F119" s="167">
        <v>0</v>
      </c>
      <c r="G119" s="167">
        <f t="shared" si="34"/>
        <v>0</v>
      </c>
      <c r="H119" s="168">
        <v>0</v>
      </c>
      <c r="I119" s="169">
        <v>0</v>
      </c>
      <c r="J119" s="167">
        <v>0</v>
      </c>
      <c r="K119" s="167">
        <v>0</v>
      </c>
      <c r="L119" s="167">
        <v>21</v>
      </c>
      <c r="M119" s="167">
        <v>0</v>
      </c>
      <c r="N119" s="166">
        <v>0</v>
      </c>
      <c r="O119" s="166">
        <v>0</v>
      </c>
      <c r="P119" s="166">
        <v>0</v>
      </c>
      <c r="Q119" s="166">
        <v>0</v>
      </c>
      <c r="R119" s="167"/>
      <c r="S119" s="167" t="s">
        <v>105</v>
      </c>
      <c r="T119" s="167" t="s">
        <v>105</v>
      </c>
      <c r="U119" s="167">
        <v>0.54217000000000004</v>
      </c>
      <c r="V119" s="167">
        <v>8.1325500000000002</v>
      </c>
      <c r="W119" s="167"/>
      <c r="X119" s="170" t="s">
        <v>106</v>
      </c>
      <c r="Y119" s="151" t="s">
        <v>107</v>
      </c>
      <c r="Z119" s="171">
        <f t="shared" si="35"/>
        <v>0</v>
      </c>
      <c r="AA119" s="171">
        <f t="shared" si="36"/>
        <v>0</v>
      </c>
      <c r="AB119" s="171">
        <f t="shared" si="37"/>
        <v>0</v>
      </c>
      <c r="AC119" s="172">
        <f t="shared" si="38"/>
        <v>0</v>
      </c>
      <c r="AD119" s="172">
        <f t="shared" si="39"/>
        <v>0</v>
      </c>
      <c r="AE119" s="171">
        <f t="shared" si="40"/>
        <v>8.1325500000000002</v>
      </c>
      <c r="AF119" s="171">
        <f t="shared" si="41"/>
        <v>0</v>
      </c>
      <c r="AG119" s="173" t="s">
        <v>108</v>
      </c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1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</row>
    <row r="120" spans="1:60" outlineLevel="1">
      <c r="A120" s="163">
        <v>29</v>
      </c>
      <c r="B120" s="164" t="s">
        <v>294</v>
      </c>
      <c r="C120" s="184" t="s">
        <v>295</v>
      </c>
      <c r="D120" s="165" t="s">
        <v>143</v>
      </c>
      <c r="E120" s="166">
        <v>1</v>
      </c>
      <c r="F120" s="167">
        <v>0</v>
      </c>
      <c r="G120" s="167">
        <f t="shared" si="34"/>
        <v>0</v>
      </c>
      <c r="H120" s="168">
        <v>0</v>
      </c>
      <c r="I120" s="169">
        <v>0</v>
      </c>
      <c r="J120" s="167">
        <v>0</v>
      </c>
      <c r="K120" s="167">
        <v>0</v>
      </c>
      <c r="L120" s="167">
        <v>21</v>
      </c>
      <c r="M120" s="167">
        <v>0</v>
      </c>
      <c r="N120" s="166">
        <v>0</v>
      </c>
      <c r="O120" s="166">
        <v>0</v>
      </c>
      <c r="P120" s="166">
        <v>0</v>
      </c>
      <c r="Q120" s="166">
        <v>0</v>
      </c>
      <c r="R120" s="167"/>
      <c r="S120" s="167" t="s">
        <v>105</v>
      </c>
      <c r="T120" s="167" t="s">
        <v>105</v>
      </c>
      <c r="U120" s="167">
        <v>1.26667</v>
      </c>
      <c r="V120" s="167">
        <v>1.26667</v>
      </c>
      <c r="W120" s="167"/>
      <c r="X120" s="170" t="s">
        <v>106</v>
      </c>
      <c r="Y120" s="151" t="s">
        <v>107</v>
      </c>
      <c r="Z120" s="171">
        <f t="shared" si="35"/>
        <v>0</v>
      </c>
      <c r="AA120" s="171">
        <f t="shared" si="36"/>
        <v>0</v>
      </c>
      <c r="AB120" s="171">
        <f t="shared" si="37"/>
        <v>0</v>
      </c>
      <c r="AC120" s="172">
        <f t="shared" si="38"/>
        <v>0</v>
      </c>
      <c r="AD120" s="172">
        <f t="shared" si="39"/>
        <v>0</v>
      </c>
      <c r="AE120" s="171">
        <f t="shared" si="40"/>
        <v>1.26667</v>
      </c>
      <c r="AF120" s="171">
        <f t="shared" si="41"/>
        <v>0</v>
      </c>
      <c r="AG120" s="173" t="s">
        <v>108</v>
      </c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1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</row>
    <row r="121" spans="1:60" outlineLevel="1">
      <c r="A121" s="163">
        <v>30</v>
      </c>
      <c r="B121" s="164" t="s">
        <v>296</v>
      </c>
      <c r="C121" s="184" t="s">
        <v>234</v>
      </c>
      <c r="D121" s="165" t="s">
        <v>150</v>
      </c>
      <c r="E121" s="166">
        <v>15</v>
      </c>
      <c r="F121" s="167">
        <v>0</v>
      </c>
      <c r="G121" s="167">
        <f t="shared" si="34"/>
        <v>0</v>
      </c>
      <c r="H121" s="168">
        <v>0</v>
      </c>
      <c r="I121" s="169">
        <v>0</v>
      </c>
      <c r="J121" s="167">
        <v>0</v>
      </c>
      <c r="K121" s="167">
        <v>0</v>
      </c>
      <c r="L121" s="167">
        <v>21</v>
      </c>
      <c r="M121" s="167">
        <v>0</v>
      </c>
      <c r="N121" s="166">
        <v>0</v>
      </c>
      <c r="O121" s="166">
        <v>0</v>
      </c>
      <c r="P121" s="166">
        <v>0</v>
      </c>
      <c r="Q121" s="166">
        <v>0</v>
      </c>
      <c r="R121" s="167"/>
      <c r="S121" s="167" t="s">
        <v>105</v>
      </c>
      <c r="T121" s="167" t="s">
        <v>105</v>
      </c>
      <c r="U121" s="167">
        <v>1</v>
      </c>
      <c r="V121" s="167">
        <v>8</v>
      </c>
      <c r="W121" s="167"/>
      <c r="X121" s="170" t="s">
        <v>106</v>
      </c>
      <c r="Y121" s="151" t="s">
        <v>107</v>
      </c>
      <c r="Z121" s="171">
        <f t="shared" si="35"/>
        <v>0</v>
      </c>
      <c r="AA121" s="171">
        <f t="shared" si="36"/>
        <v>0</v>
      </c>
      <c r="AB121" s="171">
        <f t="shared" si="37"/>
        <v>0</v>
      </c>
      <c r="AC121" s="172">
        <f t="shared" si="38"/>
        <v>0</v>
      </c>
      <c r="AD121" s="172">
        <f t="shared" si="39"/>
        <v>0</v>
      </c>
      <c r="AE121" s="171">
        <f t="shared" si="40"/>
        <v>8</v>
      </c>
      <c r="AF121" s="171">
        <f t="shared" si="41"/>
        <v>0</v>
      </c>
      <c r="AG121" s="173" t="s">
        <v>108</v>
      </c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1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</row>
    <row r="122" spans="1:60" outlineLevel="1">
      <c r="A122" s="174"/>
      <c r="B122" s="175"/>
      <c r="C122" s="185"/>
      <c r="D122" s="176"/>
      <c r="E122" s="177"/>
      <c r="F122" s="178"/>
      <c r="G122" s="167"/>
      <c r="H122" s="179"/>
      <c r="I122" s="180"/>
      <c r="J122" s="178"/>
      <c r="K122" s="178"/>
      <c r="L122" s="178"/>
      <c r="M122" s="178"/>
      <c r="N122" s="177"/>
      <c r="O122" s="177"/>
      <c r="P122" s="177"/>
      <c r="Q122" s="177"/>
      <c r="R122" s="178"/>
      <c r="S122" s="178"/>
      <c r="T122" s="178"/>
      <c r="U122" s="178"/>
      <c r="V122" s="178"/>
      <c r="W122" s="178"/>
      <c r="X122" s="181"/>
      <c r="Y122" s="151" t="s">
        <v>107</v>
      </c>
      <c r="Z122" s="171">
        <f t="shared" si="35"/>
        <v>0</v>
      </c>
      <c r="AA122" s="171">
        <f t="shared" si="36"/>
        <v>0</v>
      </c>
      <c r="AB122" s="171">
        <f t="shared" si="37"/>
        <v>0</v>
      </c>
      <c r="AC122" s="172">
        <f t="shared" si="38"/>
        <v>0</v>
      </c>
      <c r="AD122" s="172">
        <f t="shared" si="39"/>
        <v>0</v>
      </c>
      <c r="AE122" s="171">
        <f t="shared" si="40"/>
        <v>0</v>
      </c>
      <c r="AF122" s="171">
        <f t="shared" si="41"/>
        <v>0</v>
      </c>
      <c r="AG122" s="173" t="s">
        <v>117</v>
      </c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1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</row>
    <row r="123" spans="1:60" outlineLevel="2">
      <c r="A123" s="148"/>
      <c r="B123" s="149"/>
      <c r="C123" s="284"/>
      <c r="D123" s="285"/>
      <c r="E123" s="285"/>
      <c r="F123" s="285"/>
      <c r="G123" s="285"/>
      <c r="H123" s="152"/>
      <c r="I123" s="153"/>
      <c r="J123" s="151"/>
      <c r="K123" s="151"/>
      <c r="L123" s="151"/>
      <c r="M123" s="151"/>
      <c r="N123" s="150"/>
      <c r="O123" s="150"/>
      <c r="P123" s="150"/>
      <c r="Q123" s="150"/>
      <c r="R123" s="151"/>
      <c r="S123" s="151"/>
      <c r="T123" s="151"/>
      <c r="U123" s="151"/>
      <c r="V123" s="151"/>
      <c r="W123" s="151"/>
      <c r="X123" s="151"/>
      <c r="Y123" s="151"/>
      <c r="Z123" s="173"/>
      <c r="AA123" s="173"/>
      <c r="AB123" s="173"/>
      <c r="AC123" s="173"/>
      <c r="AD123" s="173"/>
      <c r="AE123" s="173"/>
      <c r="AF123" s="171">
        <f t="shared" si="41"/>
        <v>0</v>
      </c>
      <c r="AG123" s="173" t="s">
        <v>125</v>
      </c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1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</row>
    <row r="124" spans="1:60" outlineLevel="1">
      <c r="A124" s="163">
        <v>64</v>
      </c>
      <c r="B124" s="164" t="s">
        <v>300</v>
      </c>
      <c r="C124" s="184" t="s">
        <v>301</v>
      </c>
      <c r="D124" s="165" t="s">
        <v>104</v>
      </c>
      <c r="E124" s="166">
        <v>120</v>
      </c>
      <c r="F124" s="167">
        <v>0</v>
      </c>
      <c r="G124" s="167">
        <f>F124*E124</f>
        <v>0</v>
      </c>
      <c r="H124" s="168" t="s">
        <v>321</v>
      </c>
      <c r="I124" s="169">
        <v>0</v>
      </c>
      <c r="J124" s="167">
        <v>0</v>
      </c>
      <c r="K124" s="167">
        <v>0</v>
      </c>
      <c r="L124" s="167">
        <v>21</v>
      </c>
      <c r="M124" s="167">
        <v>0</v>
      </c>
      <c r="N124" s="166">
        <v>0</v>
      </c>
      <c r="O124" s="166">
        <v>0</v>
      </c>
      <c r="P124" s="166">
        <v>0</v>
      </c>
      <c r="Q124" s="166">
        <v>0</v>
      </c>
      <c r="R124" s="167" t="s">
        <v>195</v>
      </c>
      <c r="S124" s="167" t="s">
        <v>105</v>
      </c>
      <c r="T124" s="167" t="s">
        <v>105</v>
      </c>
      <c r="U124" s="167">
        <v>0</v>
      </c>
      <c r="V124" s="167">
        <v>0</v>
      </c>
      <c r="W124" s="167"/>
      <c r="X124" s="170" t="s">
        <v>116</v>
      </c>
      <c r="Y124" s="151" t="s">
        <v>107</v>
      </c>
      <c r="Z124" s="171">
        <f t="shared" ref="Z124:Z126" si="42">I124</f>
        <v>0</v>
      </c>
      <c r="AA124" s="171">
        <f t="shared" ref="AA124:AA125" si="43">K124</f>
        <v>0</v>
      </c>
      <c r="AB124" s="171">
        <f t="shared" ref="AB124:AB126" si="44">M124</f>
        <v>0</v>
      </c>
      <c r="AC124" s="172">
        <f t="shared" ref="AC124:AC125" si="45">O124</f>
        <v>0</v>
      </c>
      <c r="AD124" s="172">
        <f t="shared" ref="AD124:AD125" si="46">Q124</f>
        <v>0</v>
      </c>
      <c r="AE124" s="171">
        <f t="shared" ref="AE124:AE125" si="47">V124</f>
        <v>0</v>
      </c>
      <c r="AF124" s="171">
        <f t="shared" ref="AF124:AF130" si="48">G124</f>
        <v>0</v>
      </c>
      <c r="AG124" s="173" t="s">
        <v>117</v>
      </c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1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</row>
    <row r="125" spans="1:60" outlineLevel="1">
      <c r="A125" s="163">
        <v>66</v>
      </c>
      <c r="B125" s="164" t="s">
        <v>302</v>
      </c>
      <c r="C125" s="184" t="s">
        <v>303</v>
      </c>
      <c r="D125" s="165" t="s">
        <v>143</v>
      </c>
      <c r="E125" s="166">
        <v>360</v>
      </c>
      <c r="F125" s="167">
        <v>0</v>
      </c>
      <c r="G125" s="167">
        <f t="shared" ref="G125:G128" si="49">F125*E125</f>
        <v>0</v>
      </c>
      <c r="H125" s="168" t="s">
        <v>321</v>
      </c>
      <c r="I125" s="169">
        <v>0</v>
      </c>
      <c r="J125" s="167">
        <v>0</v>
      </c>
      <c r="K125" s="167">
        <v>0</v>
      </c>
      <c r="L125" s="167">
        <v>21</v>
      </c>
      <c r="M125" s="167">
        <v>0</v>
      </c>
      <c r="N125" s="166">
        <v>0</v>
      </c>
      <c r="O125" s="166">
        <v>0</v>
      </c>
      <c r="P125" s="166">
        <v>0</v>
      </c>
      <c r="Q125" s="166">
        <v>0</v>
      </c>
      <c r="R125" s="167" t="s">
        <v>195</v>
      </c>
      <c r="S125" s="167" t="s">
        <v>105</v>
      </c>
      <c r="T125" s="167" t="s">
        <v>105</v>
      </c>
      <c r="U125" s="167">
        <v>0</v>
      </c>
      <c r="V125" s="167">
        <v>0</v>
      </c>
      <c r="W125" s="167"/>
      <c r="X125" s="170" t="s">
        <v>116</v>
      </c>
      <c r="Y125" s="151" t="s">
        <v>107</v>
      </c>
      <c r="Z125" s="171">
        <f t="shared" si="42"/>
        <v>0</v>
      </c>
      <c r="AA125" s="171">
        <f t="shared" si="43"/>
        <v>0</v>
      </c>
      <c r="AB125" s="171">
        <f t="shared" si="44"/>
        <v>0</v>
      </c>
      <c r="AC125" s="172">
        <f t="shared" si="45"/>
        <v>0</v>
      </c>
      <c r="AD125" s="172">
        <f t="shared" si="46"/>
        <v>0</v>
      </c>
      <c r="AE125" s="171">
        <f t="shared" si="47"/>
        <v>0</v>
      </c>
      <c r="AF125" s="171">
        <f t="shared" si="48"/>
        <v>0</v>
      </c>
      <c r="AG125" s="173" t="s">
        <v>117</v>
      </c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1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</row>
    <row r="126" spans="1:60" outlineLevel="1">
      <c r="A126" s="148">
        <v>79</v>
      </c>
      <c r="B126" s="149"/>
      <c r="C126" s="213" t="s">
        <v>313</v>
      </c>
      <c r="D126" s="188" t="s">
        <v>153</v>
      </c>
      <c r="E126" s="189">
        <v>4</v>
      </c>
      <c r="F126" s="189">
        <v>0</v>
      </c>
      <c r="G126" s="189">
        <f t="shared" ref="G126" si="50">F126*E126</f>
        <v>0</v>
      </c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70" t="s">
        <v>116</v>
      </c>
      <c r="Y126" s="151"/>
      <c r="Z126" s="171">
        <f t="shared" si="42"/>
        <v>0</v>
      </c>
      <c r="AA126" s="171"/>
      <c r="AB126" s="171">
        <f t="shared" si="44"/>
        <v>0</v>
      </c>
      <c r="AC126" s="172"/>
      <c r="AD126" s="172"/>
      <c r="AE126" s="171"/>
      <c r="AF126" s="171">
        <f t="shared" si="48"/>
        <v>0</v>
      </c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1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</row>
    <row r="127" spans="1:60" outlineLevel="1">
      <c r="A127" s="163">
        <v>74</v>
      </c>
      <c r="B127" s="164"/>
      <c r="C127" s="221" t="s">
        <v>312</v>
      </c>
      <c r="D127" s="165" t="s">
        <v>153</v>
      </c>
      <c r="E127" s="166">
        <v>15</v>
      </c>
      <c r="F127" s="167">
        <v>0</v>
      </c>
      <c r="G127" s="167">
        <f t="shared" si="49"/>
        <v>0</v>
      </c>
      <c r="H127" s="168" t="s">
        <v>321</v>
      </c>
      <c r="I127" s="169">
        <v>0</v>
      </c>
      <c r="J127" s="167">
        <v>0</v>
      </c>
      <c r="K127" s="167">
        <v>0</v>
      </c>
      <c r="L127" s="167">
        <v>21</v>
      </c>
      <c r="M127" s="167">
        <v>0</v>
      </c>
      <c r="N127" s="166">
        <v>0</v>
      </c>
      <c r="O127" s="166">
        <v>0</v>
      </c>
      <c r="P127" s="166">
        <v>0</v>
      </c>
      <c r="Q127" s="166">
        <v>0</v>
      </c>
      <c r="R127" s="167"/>
      <c r="S127" s="167" t="s">
        <v>114</v>
      </c>
      <c r="T127" s="167" t="s">
        <v>121</v>
      </c>
      <c r="U127" s="167">
        <v>0</v>
      </c>
      <c r="V127" s="167">
        <v>0</v>
      </c>
      <c r="W127" s="167"/>
      <c r="X127" s="170" t="s">
        <v>116</v>
      </c>
      <c r="Y127" s="151" t="s">
        <v>107</v>
      </c>
      <c r="Z127" s="171">
        <f>I127</f>
        <v>0</v>
      </c>
      <c r="AA127" s="171">
        <f>K127</f>
        <v>0</v>
      </c>
      <c r="AB127" s="171">
        <f>M127</f>
        <v>0</v>
      </c>
      <c r="AC127" s="172">
        <f>O127</f>
        <v>0</v>
      </c>
      <c r="AD127" s="172">
        <f>Q127</f>
        <v>0</v>
      </c>
      <c r="AE127" s="171">
        <f>V127</f>
        <v>0</v>
      </c>
      <c r="AF127" s="171">
        <f t="shared" si="48"/>
        <v>0</v>
      </c>
      <c r="AG127" s="173" t="s">
        <v>117</v>
      </c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1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</row>
    <row r="128" spans="1:60" outlineLevel="1">
      <c r="A128" s="163">
        <v>76</v>
      </c>
      <c r="B128" s="164"/>
      <c r="C128" s="184" t="s">
        <v>311</v>
      </c>
      <c r="D128" s="165" t="s">
        <v>153</v>
      </c>
      <c r="E128" s="166">
        <v>6</v>
      </c>
      <c r="F128" s="167">
        <v>0</v>
      </c>
      <c r="G128" s="167">
        <f t="shared" si="49"/>
        <v>0</v>
      </c>
      <c r="H128" s="168" t="s">
        <v>321</v>
      </c>
      <c r="I128" s="169">
        <v>0</v>
      </c>
      <c r="J128" s="167">
        <v>0</v>
      </c>
      <c r="K128" s="167">
        <v>0</v>
      </c>
      <c r="L128" s="167">
        <v>21</v>
      </c>
      <c r="M128" s="167">
        <v>0</v>
      </c>
      <c r="N128" s="166">
        <v>0</v>
      </c>
      <c r="O128" s="166">
        <v>0</v>
      </c>
      <c r="P128" s="166">
        <v>0</v>
      </c>
      <c r="Q128" s="166">
        <v>0</v>
      </c>
      <c r="R128" s="167"/>
      <c r="S128" s="167" t="s">
        <v>114</v>
      </c>
      <c r="T128" s="167" t="s">
        <v>121</v>
      </c>
      <c r="U128" s="167">
        <v>0</v>
      </c>
      <c r="V128" s="167">
        <v>0</v>
      </c>
      <c r="W128" s="167"/>
      <c r="X128" s="170" t="s">
        <v>116</v>
      </c>
      <c r="Y128" s="151" t="s">
        <v>107</v>
      </c>
      <c r="Z128" s="171">
        <f>I128</f>
        <v>0</v>
      </c>
      <c r="AA128" s="171">
        <f>K128</f>
        <v>0</v>
      </c>
      <c r="AB128" s="171">
        <f>M128</f>
        <v>0</v>
      </c>
      <c r="AC128" s="172">
        <f>O128</f>
        <v>0</v>
      </c>
      <c r="AD128" s="172">
        <f>Q128</f>
        <v>0</v>
      </c>
      <c r="AE128" s="171">
        <f>V128</f>
        <v>0</v>
      </c>
      <c r="AF128" s="171">
        <f t="shared" si="48"/>
        <v>0</v>
      </c>
      <c r="AG128" s="173" t="s">
        <v>117</v>
      </c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1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</row>
    <row r="129" spans="1:60" outlineLevel="1">
      <c r="A129" s="163"/>
      <c r="B129" s="164"/>
      <c r="C129"/>
      <c r="D129" s="165"/>
      <c r="E129" s="166"/>
      <c r="F129" s="167"/>
      <c r="G129" s="167"/>
      <c r="H129" s="168"/>
      <c r="I129" s="169"/>
      <c r="J129" s="167"/>
      <c r="K129" s="167"/>
      <c r="L129" s="167"/>
      <c r="M129" s="167"/>
      <c r="N129" s="166"/>
      <c r="O129" s="166"/>
      <c r="P129" s="166"/>
      <c r="Q129" s="166"/>
      <c r="R129" s="167"/>
      <c r="S129" s="167"/>
      <c r="T129" s="167"/>
      <c r="U129" s="167"/>
      <c r="V129" s="167"/>
      <c r="W129" s="167"/>
      <c r="X129" s="170"/>
      <c r="Y129" s="151" t="s">
        <v>107</v>
      </c>
      <c r="Z129" s="171">
        <f>I129</f>
        <v>0</v>
      </c>
      <c r="AA129" s="171">
        <f>K129</f>
        <v>0</v>
      </c>
      <c r="AB129" s="171">
        <f>M129</f>
        <v>0</v>
      </c>
      <c r="AC129" s="172">
        <f>O129</f>
        <v>0</v>
      </c>
      <c r="AD129" s="172">
        <f>Q129</f>
        <v>0</v>
      </c>
      <c r="AE129" s="171">
        <f>V129</f>
        <v>0</v>
      </c>
      <c r="AF129" s="171">
        <f t="shared" si="48"/>
        <v>0</v>
      </c>
      <c r="AG129" s="173" t="s">
        <v>117</v>
      </c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1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</row>
    <row r="130" spans="1:60" outlineLevel="1">
      <c r="A130" s="163"/>
      <c r="B130" s="164"/>
      <c r="C130"/>
      <c r="D130" s="165"/>
      <c r="E130" s="166"/>
      <c r="F130" s="167"/>
      <c r="G130" s="167"/>
      <c r="H130" s="168"/>
      <c r="I130" s="169"/>
      <c r="J130" s="167"/>
      <c r="K130" s="167"/>
      <c r="L130" s="167"/>
      <c r="M130" s="167"/>
      <c r="N130" s="166"/>
      <c r="O130" s="166"/>
      <c r="P130" s="166"/>
      <c r="Q130" s="166"/>
      <c r="R130" s="167"/>
      <c r="S130" s="167"/>
      <c r="T130" s="167"/>
      <c r="U130" s="167"/>
      <c r="V130" s="167"/>
      <c r="W130" s="167"/>
      <c r="X130" s="170"/>
      <c r="Y130" s="151" t="s">
        <v>107</v>
      </c>
      <c r="Z130" s="171">
        <f>I130</f>
        <v>0</v>
      </c>
      <c r="AA130" s="171">
        <f>K130</f>
        <v>0</v>
      </c>
      <c r="AB130" s="171">
        <f>M130</f>
        <v>0</v>
      </c>
      <c r="AC130" s="172">
        <f>O130</f>
        <v>0</v>
      </c>
      <c r="AD130" s="172">
        <f>Q130</f>
        <v>0</v>
      </c>
      <c r="AE130" s="171">
        <f>V130</f>
        <v>0</v>
      </c>
      <c r="AF130" s="171">
        <f t="shared" si="48"/>
        <v>0</v>
      </c>
      <c r="AG130" s="173" t="s">
        <v>117</v>
      </c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1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</row>
    <row r="131" spans="1:60" s="173" customFormat="1" ht="11.25">
      <c r="A131" s="148"/>
      <c r="B131" s="149"/>
      <c r="D131" s="188"/>
      <c r="E131" s="189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70"/>
      <c r="Y131" s="148"/>
      <c r="AE131" s="173">
        <v>15</v>
      </c>
      <c r="AF131" s="173">
        <v>21</v>
      </c>
      <c r="AG131" s="173" t="s">
        <v>86</v>
      </c>
    </row>
    <row r="132" spans="1:60">
      <c r="C132" s="186"/>
      <c r="D132" s="10"/>
      <c r="AG132" t="s">
        <v>304</v>
      </c>
    </row>
    <row r="133" spans="1:60">
      <c r="D133" s="10"/>
    </row>
    <row r="134" spans="1:60">
      <c r="D134" s="10"/>
    </row>
    <row r="135" spans="1:60">
      <c r="D135" s="10"/>
    </row>
    <row r="136" spans="1:60">
      <c r="D136" s="10"/>
    </row>
    <row r="137" spans="1:60">
      <c r="D137" s="10"/>
    </row>
    <row r="138" spans="1:60">
      <c r="D138" s="10"/>
    </row>
    <row r="139" spans="1:60">
      <c r="D139" s="10"/>
    </row>
    <row r="140" spans="1:60">
      <c r="D140" s="10"/>
    </row>
    <row r="141" spans="1:60">
      <c r="D141" s="10"/>
    </row>
    <row r="142" spans="1:60">
      <c r="D142" s="10"/>
    </row>
    <row r="143" spans="1:60">
      <c r="D143" s="10"/>
    </row>
    <row r="144" spans="1:60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  <row r="5002" spans="4:4">
      <c r="D5002" s="10"/>
    </row>
    <row r="5003" spans="4:4">
      <c r="D5003" s="10"/>
    </row>
    <row r="5004" spans="4:4">
      <c r="D5004" s="10"/>
    </row>
    <row r="5005" spans="4:4">
      <c r="D5005" s="10"/>
    </row>
    <row r="5006" spans="4:4">
      <c r="D5006" s="10"/>
    </row>
    <row r="5007" spans="4:4">
      <c r="D5007" s="10"/>
    </row>
    <row r="5008" spans="4:4">
      <c r="D5008" s="10"/>
    </row>
    <row r="5009" spans="4:4">
      <c r="D5009" s="10"/>
    </row>
    <row r="5010" spans="4:4">
      <c r="D5010" s="10"/>
    </row>
    <row r="5011" spans="4:4">
      <c r="D5011" s="10"/>
    </row>
  </sheetData>
  <mergeCells count="20">
    <mergeCell ref="C123:G123"/>
    <mergeCell ref="C36:G36"/>
    <mergeCell ref="C38:G38"/>
    <mergeCell ref="C42:G42"/>
    <mergeCell ref="C54:G54"/>
    <mergeCell ref="C56:G56"/>
    <mergeCell ref="C70:G70"/>
    <mergeCell ref="C83:G83"/>
    <mergeCell ref="C34:G34"/>
    <mergeCell ref="A1:G1"/>
    <mergeCell ref="C2:G2"/>
    <mergeCell ref="C3:G3"/>
    <mergeCell ref="C4:G4"/>
    <mergeCell ref="C14:G14"/>
    <mergeCell ref="C17:G17"/>
    <mergeCell ref="C18:G18"/>
    <mergeCell ref="C21:G21"/>
    <mergeCell ref="C28:G28"/>
    <mergeCell ref="C30:G30"/>
    <mergeCell ref="C32:G32"/>
  </mergeCells>
  <phoneticPr fontId="17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CD06DAB48C2B4BBEF5A93A54B8720A" ma:contentTypeVersion="16" ma:contentTypeDescription="Vytvoří nový dokument" ma:contentTypeScope="" ma:versionID="53155e6da1938c3afb5cbf9822b25567">
  <xsd:schema xmlns:xsd="http://www.w3.org/2001/XMLSchema" xmlns:xs="http://www.w3.org/2001/XMLSchema" xmlns:p="http://schemas.microsoft.com/office/2006/metadata/properties" xmlns:ns2="eb13e340-d4ef-481c-bbf9-b1c4dfbc3ff2" xmlns:ns3="d7a009e4-2fbe-4ad2-89a0-9adf0cc8a359" targetNamespace="http://schemas.microsoft.com/office/2006/metadata/properties" ma:root="true" ma:fieldsID="7270a076e66ad02ccad5d4adf5c7057a" ns2:_="" ns3:_="">
    <xsd:import namespace="eb13e340-d4ef-481c-bbf9-b1c4dfbc3ff2"/>
    <xsd:import namespace="d7a009e4-2fbe-4ad2-89a0-9adf0cc8a3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3e340-d4ef-481c-bbf9-b1c4dfbc3f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909419cd-9735-4900-92bf-de9b083de4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009e4-2fbe-4ad2-89a0-9adf0cc8a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0fdf7f4-55e8-4c56-a417-8e2c8f4669e8}" ma:internalName="TaxCatchAll" ma:showField="CatchAllData" ma:web="d7a009e4-2fbe-4ad2-89a0-9adf0cc8a3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a009e4-2fbe-4ad2-89a0-9adf0cc8a359" xsi:nil="true"/>
    <lcf76f155ced4ddcb4097134ff3c332f xmlns="eb13e340-d4ef-481c-bbf9-b1c4dfbc3ff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A56DDF-A013-4949-B90C-38322E8EDE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13e340-d4ef-481c-bbf9-b1c4dfbc3ff2"/>
    <ds:schemaRef ds:uri="d7a009e4-2fbe-4ad2-89a0-9adf0cc8a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76CAB4-48AC-497D-8AF6-CBC702F106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9420E0-B28E-4638-8A1B-5C4FD09A0AAA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d7a009e4-2fbe-4ad2-89a0-9adf0cc8a359"/>
    <ds:schemaRef ds:uri="http://purl.org/dc/dcmitype/"/>
    <ds:schemaRef ds:uri="http://schemas.microsoft.com/office/infopath/2007/PartnerControls"/>
    <ds:schemaRef ds:uri="eb13e340-d4ef-481c-bbf9-b1c4dfbc3ff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SO01 D.1.4.5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D.1.4.5 Pol'!Názvy_tisku</vt:lpstr>
      <vt:lpstr>oadresa</vt:lpstr>
      <vt:lpstr>Stavba!Objednatel</vt:lpstr>
      <vt:lpstr>Stavba!Objekt</vt:lpstr>
      <vt:lpstr>'SO01 D.1.4.5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Mucha</dc:creator>
  <cp:lastModifiedBy>mucha</cp:lastModifiedBy>
  <cp:lastPrinted>2019-03-19T12:27:02Z</cp:lastPrinted>
  <dcterms:created xsi:type="dcterms:W3CDTF">2009-04-08T07:15:50Z</dcterms:created>
  <dcterms:modified xsi:type="dcterms:W3CDTF">2023-02-21T13:24:26Z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0x010100EFCD06DAB48C2B4BBEF5A93A54B8720A</vt:lpwstr>
  </property>
  <property fmtid="{D5CDD505-2E9C-101B-9397-08002B2CF9AE}" pid="3" name="MediaServiceImageTags">
    <vt:lpwstr/>
  </property>
</Properties>
</file>